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<sst xmlns="http://schemas.openxmlformats.org/spreadsheetml/2006/main" count="241" uniqueCount="184">
  <si>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</si>
  <si>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</si>
  <si>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</si>
  <si>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</si>
  <si>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</si>
  <si>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</si>
  <si>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</si>
  <si>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</si>
  <si>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</si>
  <si>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</si>
  <si>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</si>
  <si>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</si>
  <si>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</si>
  <si>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</si>
  <si>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</si>
  <si>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</si>
  <si>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</si>
  <si>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</si>
  <si>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</si>
  <si>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current assets</t>
  </si>
  <si>
    <t>Net Change in current liabilities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</si>
  <si>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</si>
  <si>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</si>
  <si>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</si>
  <si>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</si>
  <si>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</si>
  <si>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</si>
  <si>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</si>
  <si>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</si>
  <si>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</si>
  <si>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</si>
  <si>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</si>
  <si>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</si>
  <si>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</si>
  <si>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</si>
  <si>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</si>
  <si>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</si>
  <si>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</si>
  <si>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</si>
  <si>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</si>
  <si>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</si>
  <si>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</si>
  <si>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</si>
  <si>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</si>
  <si>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</si>
  <si>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</si>
  <si>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</si>
  <si>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</si>
  <si>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</si>
  <si>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</si>
  <si>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</si>
  <si>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</si>
  <si>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Transfer from / (to) deferred tax.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</si>
  <si>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</si>
  <si>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</si>
  <si>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</si>
  <si>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</si>
  <si>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</si>
  <si>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</si>
  <si>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</si>
  <si>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Balance at 1 Jan 2009</t>
  </si>
  <si>
    <t>Balance at 31 March 2009</t>
  </si>
  <si>
    <t>31/3/2009</t>
  </si>
  <si>
    <t>CONDENSED CONSOLIDATED STATEMENT OF FINANCIAL POSITION</t>
  </si>
  <si>
    <t>AS AT 31 MARCH 2010</t>
  </si>
  <si>
    <t>(Restated)</t>
  </si>
  <si>
    <t>Goodwill and other intangible assets</t>
  </si>
  <si>
    <t>Trade and other receivables</t>
  </si>
  <si>
    <t>Financial assets classified as held for trading</t>
  </si>
  <si>
    <t>Bank borrowings</t>
  </si>
  <si>
    <t>Deferred tax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</si>
  <si>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</si>
  <si>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</si>
  <si>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</si>
  <si>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</si>
  <si>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</si>
  <si>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with the Audited Financial Statements for the year ended 31 December 2009)</t>
  </si>
  <si>
    <t>Note</t>
  </si>
  <si>
    <t>As at 31</t>
  </si>
  <si>
    <t>March 2010</t>
  </si>
  <si>
    <t>Dec 2009</t>
  </si>
  <si>
    <t>Equity attributable to owners of the parent:</t>
  </si>
  <si>
    <t>Non - controlling interest</t>
  </si>
  <si>
    <t>FOR THE QUARTER ENDED 31 MARCH 2010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</si>
  <si>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</si>
  <si>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</si>
  <si>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</si>
  <si>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</si>
  <si>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</si>
  <si>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</si>
  <si>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</si>
  <si>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(RESTATED)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</si>
  <si>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</si>
  <si>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</si>
  <si>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</si>
  <si>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</si>
  <si>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</si>
  <si>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</si>
  <si>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</si>
  <si>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</si>
  <si>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</si>
  <si>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</si>
  <si>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</si>
  <si>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</si>
  <si>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</si>
  <si>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</si>
  <si>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</si>
  <si>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</si>
  <si>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</si>
  <si>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</si>
  <si>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</si>
  <si>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</si>
  <si>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Balance at 1 Jan 2010</t>
  </si>
  <si>
    <t>Balance at 31 Mar 2010</t>
  </si>
  <si>
    <t>Effects of applying FRS 139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</si>
  <si>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</si>
  <si>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</si>
  <si>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</si>
  <si>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</si>
  <si>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CONDENSED CONSOLIDATED STATEMENTS OF CHANGES IN EQUITY (RESTATED)</t>
  </si>
  <si>
    <t>FOR THE CORRESPONDING QUARTER ENDED 31 MARCH 2009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</si>
  <si>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</si>
  <si>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</si>
  <si>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</si>
  <si>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</si>
  <si>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</si>
  <si>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</si>
  <si>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</si>
  <si>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</si>
  <si>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</si>
  <si>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</si>
  <si>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</si>
  <si>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>Changes in equity for the period to 31/03/2010</t>
  </si>
  <si>
    <t xml:space="preserve">CONDENSED CONSOLIDATED STATEMENT OF CASH FLOW </t>
  </si>
  <si>
    <t>Depreciation, amortisation and impairement losses</t>
  </si>
  <si>
    <t>Interst income and expenses</t>
  </si>
  <si>
    <t>Share of profits in associates</t>
  </si>
  <si>
    <t>Fair value gain of financial instruments measured at fair value</t>
  </si>
  <si>
    <t>Other non-cash items</t>
  </si>
  <si>
    <t>Current-year-to-date</t>
  </si>
  <si>
    <t>Preceeding year</t>
  </si>
  <si>
    <t>corresponding</t>
  </si>
  <si>
    <t>period (restated)</t>
  </si>
  <si>
    <t>31/03/2010</t>
  </si>
  <si>
    <t>31/03/2009</t>
  </si>
  <si>
    <t>Cash flow from operations</t>
  </si>
  <si>
    <t>Net cash flows from operating activities</t>
  </si>
  <si>
    <t>Cash Flow From Investing Activities:</t>
  </si>
  <si>
    <t>Profit/(loss) before tax</t>
  </si>
  <si>
    <t xml:space="preserve"> - Purchase of property, plant &amp; equipment and investment property</t>
  </si>
  <si>
    <t xml:space="preserve"> - Purchase of financial assets</t>
  </si>
  <si>
    <t xml:space="preserve"> - Proceeds from sales of non-current assets</t>
  </si>
  <si>
    <t>Cash Flow From Financing Activities:</t>
  </si>
  <si>
    <t xml:space="preserve"> - Dividend received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</si>
  <si>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</si>
  <si>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</si>
  <si>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</si>
  <si>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Financial statements for the year ended 31 December 2009)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</si>
  <si>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</si>
  <si>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</si>
  <si>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</si>
  <si>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</si>
  <si>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</si>
  <si>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</si>
  <si>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</si>
  <si>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</si>
  <si>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</si>
  <si>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Changes in equity for the period to 31/03/2009</t>
  </si>
  <si>
    <t>Provisions</t>
  </si>
  <si>
    <t>Adjustments for non cash flow:-</t>
  </si>
  <si>
    <t>Taxes paid</t>
  </si>
  <si>
    <t>Net interest paid</t>
  </si>
  <si>
    <t>Net cash flows used in investing activities</t>
  </si>
  <si>
    <t>- Term loan</t>
  </si>
  <si>
    <t>- Bank borrowings</t>
  </si>
  <si>
    <t>- Finance creditors</t>
  </si>
  <si>
    <t>- Repayment of BA &amp; TR</t>
  </si>
  <si>
    <t>- Proceeds from issuance of share capital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</si>
  <si>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</si>
  <si>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</si>
  <si>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</si>
  <si>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</si>
  <si>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</si>
  <si>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31/3/2010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</si>
</sst>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0.0"/>
    <numFmt numFmtId="186" formatCode="_(* #,##0.000_);_(* \(#,##0.000\);_(* &quot;-&quot;???_);_(@_)"/>
    <numFmt numFmtId="187" formatCode=";;0.0%"/>
    <numFmt numFmtId="188" formatCode=";;"/>
    <numFmt numFmtId="189" formatCode="#,##0.0_);\(#,##0.0\)"/>
    <numFmt numFmtId="190" formatCode="m/d/yyyy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_);_(* \(#,##0.0000000000\);_(* &quot;-&quot;??????????_);_(@_)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mm&quot;月&quot;dd&quot;日&quot;"/>
  </numFmts>
  <fonts count="12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Fill="1" applyAlignment="1">
      <alignment/>
    </xf>
    <xf numFmtId="177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7" fontId="3" fillId="0" borderId="1" xfId="15" applyNumberFormat="1" applyFont="1" applyFill="1" applyBorder="1" applyAlignment="1">
      <alignment/>
    </xf>
    <xf numFmtId="177" fontId="3" fillId="0" borderId="2" xfId="15" applyNumberFormat="1" applyFont="1" applyFill="1" applyBorder="1" applyAlignment="1">
      <alignment/>
    </xf>
    <xf numFmtId="177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7" fontId="5" fillId="0" borderId="0" xfId="15" applyNumberFormat="1" applyFont="1" applyFill="1" applyAlignment="1">
      <alignment horizontal="center"/>
    </xf>
    <xf numFmtId="177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15" applyNumberFormat="1" applyFont="1" applyFill="1" applyAlignment="1">
      <alignment horizontal="center"/>
    </xf>
    <xf numFmtId="177" fontId="6" fillId="0" borderId="0" xfId="15" applyNumberFormat="1" applyFont="1" applyFill="1" applyAlignment="1" quotePrefix="1">
      <alignment horizontal="center"/>
    </xf>
    <xf numFmtId="177" fontId="6" fillId="0" borderId="0" xfId="15" applyNumberFormat="1" applyFont="1" applyFill="1" applyAlignment="1">
      <alignment horizontal="center"/>
    </xf>
    <xf numFmtId="177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7" fontId="3" fillId="0" borderId="2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7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77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177" fontId="6" fillId="0" borderId="0" xfId="15" applyNumberFormat="1" applyFont="1" applyFill="1" applyBorder="1" applyAlignment="1" quotePrefix="1">
      <alignment horizontal="center"/>
    </xf>
    <xf numFmtId="177" fontId="5" fillId="0" borderId="0" xfId="15" applyNumberFormat="1" applyFont="1" applyFill="1" applyBorder="1" applyAlignment="1" quotePrefix="1">
      <alignment horizontal="center"/>
    </xf>
    <xf numFmtId="177" fontId="6" fillId="0" borderId="0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7" fontId="3" fillId="2" borderId="2" xfId="15" applyNumberFormat="1" applyFont="1" applyFill="1" applyBorder="1" applyAlignment="1">
      <alignment/>
    </xf>
    <xf numFmtId="171" fontId="0" fillId="0" borderId="0" xfId="15" applyFill="1" applyAlignment="1">
      <alignment/>
    </xf>
    <xf numFmtId="171" fontId="0" fillId="0" borderId="0" xfId="15" applyFill="1" applyBorder="1" applyAlignment="1">
      <alignment/>
    </xf>
    <xf numFmtId="177" fontId="8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77" fontId="10" fillId="0" borderId="0" xfId="15" applyNumberFormat="1" applyFont="1" applyAlignment="1">
      <alignment horizontal="center"/>
    </xf>
    <xf numFmtId="177" fontId="9" fillId="0" borderId="0" xfId="15" applyNumberFormat="1" applyFont="1" applyAlignment="1">
      <alignment/>
    </xf>
    <xf numFmtId="177" fontId="9" fillId="0" borderId="0" xfId="15" applyNumberFormat="1" applyFont="1" applyAlignment="1">
      <alignment horizontal="center"/>
    </xf>
    <xf numFmtId="177" fontId="9" fillId="0" borderId="1" xfId="15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4" fillId="0" borderId="0" xfId="0" applyFont="1" applyAlignment="1">
      <alignment/>
    </xf>
    <xf numFmtId="177" fontId="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NumberFormat="1" applyFont="1" applyAlignment="1">
      <alignment/>
    </xf>
    <xf numFmtId="177" fontId="9" fillId="0" borderId="0" xfId="15" applyNumberFormat="1" applyFont="1" applyFill="1" applyAlignment="1">
      <alignment/>
    </xf>
    <xf numFmtId="177" fontId="9" fillId="0" borderId="0" xfId="15" applyNumberFormat="1" applyFont="1" applyBorder="1" applyAlignment="1">
      <alignment/>
    </xf>
    <xf numFmtId="0" fontId="9" fillId="0" borderId="0" xfId="15" applyNumberFormat="1" applyFont="1" applyAlignment="1">
      <alignment horizontal="left"/>
    </xf>
    <xf numFmtId="177" fontId="9" fillId="0" borderId="1" xfId="15" applyNumberFormat="1" applyFont="1" applyFill="1" applyBorder="1" applyAlignment="1">
      <alignment/>
    </xf>
    <xf numFmtId="0" fontId="9" fillId="2" borderId="0" xfId="0" applyNumberFormat="1" applyFont="1" applyFill="1" applyAlignment="1">
      <alignment/>
    </xf>
    <xf numFmtId="177" fontId="9" fillId="0" borderId="0" xfId="15" applyNumberFormat="1" applyFont="1" applyFill="1" applyBorder="1" applyAlignment="1">
      <alignment/>
    </xf>
    <xf numFmtId="177" fontId="9" fillId="0" borderId="3" xfId="15" applyNumberFormat="1" applyFont="1" applyFill="1" applyBorder="1" applyAlignment="1">
      <alignment/>
    </xf>
    <xf numFmtId="37" fontId="9" fillId="0" borderId="0" xfId="0" applyNumberFormat="1" applyFont="1" applyAlignment="1">
      <alignment horizontal="left"/>
    </xf>
    <xf numFmtId="177" fontId="9" fillId="0" borderId="2" xfId="15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9" fillId="0" borderId="0" xfId="15" applyNumberFormat="1" applyFont="1" applyBorder="1" applyAlignment="1" quotePrefix="1">
      <alignment horizontal="center"/>
    </xf>
    <xf numFmtId="177" fontId="11" fillId="0" borderId="0" xfId="15" applyNumberFormat="1" applyFont="1" applyBorder="1" applyAlignment="1">
      <alignment horizontal="center"/>
    </xf>
    <xf numFmtId="171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77" fontId="3" fillId="0" borderId="5" xfId="15" applyNumberFormat="1" applyFont="1" applyFill="1" applyBorder="1" applyAlignment="1">
      <alignment/>
    </xf>
    <xf numFmtId="14" fontId="9" fillId="0" borderId="0" xfId="0" applyNumberFormat="1" applyFont="1" applyAlignment="1">
      <alignment horizontal="center"/>
    </xf>
    <xf numFmtId="177" fontId="9" fillId="0" borderId="2" xfId="15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177" fontId="9" fillId="0" borderId="0" xfId="15" applyNumberFormat="1" applyFont="1" applyBorder="1" applyAlignment="1">
      <alignment horizontal="center"/>
    </xf>
    <xf numFmtId="16" fontId="9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77" fontId="9" fillId="0" borderId="3" xfId="15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9" fillId="0" borderId="0" xfId="0" applyNumberFormat="1" applyFont="1" applyFill="1" applyAlignment="1" quotePrefix="1">
      <alignment/>
    </xf>
    <xf numFmtId="0" fontId="9" fillId="0" borderId="0" xfId="0" applyNumberFormat="1" applyFont="1" applyFill="1" applyAlignment="1" quotePrefix="1">
      <alignment horizontal="left"/>
    </xf>
    <xf numFmtId="177" fontId="9" fillId="0" borderId="0" xfId="15" applyNumberFormat="1" applyFont="1" applyFill="1" applyAlignment="1" quotePrefix="1">
      <alignment horizontal="center"/>
    </xf>
    <xf numFmtId="177" fontId="11" fillId="0" borderId="0" xfId="15" applyNumberFormat="1" applyFont="1" applyFill="1" applyAlignment="1">
      <alignment horizontal="center"/>
    </xf>
    <xf numFmtId="177" fontId="9" fillId="0" borderId="2" xfId="0" applyNumberFormat="1" applyFont="1" applyFill="1" applyBorder="1" applyAlignment="1">
      <alignment/>
    </xf>
    <xf numFmtId="177" fontId="2" fillId="0" borderId="0" xfId="15" applyNumberFormat="1" applyFont="1" applyFill="1" applyAlignment="1">
      <alignment horizontal="left"/>
    </xf>
    <xf numFmtId="177" fontId="4" fillId="0" borderId="0" xfId="15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9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3.3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96" t="s">
        <v>29</v>
      </c>
      <c r="B1" s="96"/>
      <c r="C1" s="96"/>
      <c r="D1" s="96"/>
      <c r="E1" s="96"/>
      <c r="F1" s="96"/>
      <c r="G1" s="96"/>
    </row>
    <row r="2" spans="1:7" ht="15" customHeight="1">
      <c r="A2" s="97" t="s">
        <v>63</v>
      </c>
      <c r="B2" s="97"/>
      <c r="C2" s="97"/>
      <c r="D2" s="97"/>
      <c r="E2" s="97"/>
      <c r="F2" s="97"/>
      <c r="G2" s="97"/>
    </row>
    <row r="3" spans="1:7" ht="15">
      <c r="A3" s="97" t="s">
        <v>64</v>
      </c>
      <c r="B3" s="97"/>
      <c r="C3" s="97"/>
      <c r="D3" s="97"/>
      <c r="E3" s="97"/>
      <c r="F3" s="97"/>
      <c r="G3" s="97"/>
    </row>
    <row r="4" spans="4:10" ht="12.75">
      <c r="D4" s="15" t="s">
        <v>77</v>
      </c>
      <c r="E4" s="15" t="s">
        <v>78</v>
      </c>
      <c r="G4" s="15" t="s">
        <v>78</v>
      </c>
      <c r="J4" s="15"/>
    </row>
    <row r="5" spans="4:11" ht="12.75">
      <c r="D5" s="15"/>
      <c r="E5" s="16" t="s">
        <v>79</v>
      </c>
      <c r="F5" s="3"/>
      <c r="G5" s="16" t="s">
        <v>80</v>
      </c>
      <c r="H5" s="1"/>
      <c r="I5" s="1"/>
      <c r="J5" s="34"/>
      <c r="K5" s="1"/>
    </row>
    <row r="6" spans="5:11" ht="12.75">
      <c r="E6" s="8"/>
      <c r="G6" s="11" t="s">
        <v>65</v>
      </c>
      <c r="H6" s="1"/>
      <c r="I6" s="1"/>
      <c r="J6" s="35"/>
      <c r="K6" s="1"/>
    </row>
    <row r="7" spans="5:11" ht="12.75">
      <c r="E7" s="17" t="s">
        <v>8</v>
      </c>
      <c r="F7" s="3"/>
      <c r="G7" s="17" t="s">
        <v>8</v>
      </c>
      <c r="H7" s="1"/>
      <c r="I7" s="1"/>
      <c r="J7" s="36"/>
      <c r="K7" s="1"/>
    </row>
    <row r="8" spans="2:11" ht="12.75">
      <c r="B8" s="21" t="s">
        <v>33</v>
      </c>
      <c r="C8" s="13"/>
      <c r="D8" s="13"/>
      <c r="F8" s="1"/>
      <c r="H8" s="1"/>
      <c r="I8" s="1"/>
      <c r="J8" s="1"/>
      <c r="K8" s="1"/>
    </row>
    <row r="9" spans="2:11" ht="12.75">
      <c r="B9" s="21" t="s">
        <v>34</v>
      </c>
      <c r="C9" s="13"/>
      <c r="D9" s="13"/>
      <c r="F9" s="1"/>
      <c r="H9" s="1"/>
      <c r="I9" s="1"/>
      <c r="J9" s="1"/>
      <c r="K9" s="1"/>
    </row>
    <row r="10" spans="2:11" ht="12.75">
      <c r="B10" s="21"/>
      <c r="C10" s="10" t="s">
        <v>35</v>
      </c>
      <c r="D10" s="10"/>
      <c r="E10" s="2">
        <f>37411397+2324157</f>
        <v>39735554</v>
      </c>
      <c r="F10" s="1"/>
      <c r="G10" s="2">
        <f>38039605+2341414</f>
        <v>40381019</v>
      </c>
      <c r="H10" s="37"/>
      <c r="I10" s="1"/>
      <c r="J10" s="1"/>
      <c r="K10" s="1"/>
    </row>
    <row r="11" spans="2:11" ht="12.75">
      <c r="B11" s="21"/>
      <c r="C11" s="10" t="s">
        <v>66</v>
      </c>
      <c r="D11" s="10"/>
      <c r="E11" s="2">
        <v>43151039</v>
      </c>
      <c r="F11" s="1"/>
      <c r="G11" s="2">
        <v>43151039</v>
      </c>
      <c r="H11" s="37"/>
      <c r="I11" s="1"/>
      <c r="J11" s="1"/>
      <c r="K11" s="1"/>
    </row>
    <row r="12" spans="2:11" ht="12.75">
      <c r="B12" s="21"/>
      <c r="C12" s="10" t="s">
        <v>57</v>
      </c>
      <c r="D12" s="10"/>
      <c r="E12" s="2">
        <v>4435783</v>
      </c>
      <c r="F12" s="1"/>
      <c r="G12" s="2">
        <v>4461684</v>
      </c>
      <c r="H12" s="37"/>
      <c r="I12" s="1"/>
      <c r="J12" s="1"/>
      <c r="K12" s="1"/>
    </row>
    <row r="13" spans="2:11" ht="12.75">
      <c r="B13" s="21"/>
      <c r="C13" s="10"/>
      <c r="D13" s="10"/>
      <c r="E13" s="12">
        <f>SUM(E10:E12)</f>
        <v>87322376</v>
      </c>
      <c r="F13" s="1"/>
      <c r="G13" s="12">
        <f>SUM(G10:G12)</f>
        <v>87993742</v>
      </c>
      <c r="H13" s="1"/>
      <c r="I13" s="1"/>
      <c r="J13" s="1"/>
      <c r="K13" s="1"/>
    </row>
    <row r="14" spans="2:11" ht="12.75">
      <c r="B14" s="21" t="s">
        <v>36</v>
      </c>
      <c r="C14" s="10"/>
      <c r="D14" s="10"/>
      <c r="F14" s="1"/>
      <c r="H14" s="1"/>
      <c r="I14" s="1"/>
      <c r="J14" s="1"/>
      <c r="K14" s="1"/>
    </row>
    <row r="15" spans="2:11" ht="12.75">
      <c r="B15" s="10"/>
      <c r="C15" s="13" t="s">
        <v>58</v>
      </c>
      <c r="D15" s="13"/>
      <c r="E15" s="1">
        <v>38906996</v>
      </c>
      <c r="F15" s="1"/>
      <c r="G15" s="1">
        <v>32866280</v>
      </c>
      <c r="H15" s="1"/>
      <c r="I15" s="1"/>
      <c r="J15" s="1"/>
      <c r="K15" s="1"/>
    </row>
    <row r="16" spans="2:11" ht="12.75">
      <c r="B16" s="10"/>
      <c r="C16" s="13" t="s">
        <v>67</v>
      </c>
      <c r="D16" s="13"/>
      <c r="E16" s="1">
        <f>71412071+4618060</f>
        <v>76030131</v>
      </c>
      <c r="F16" s="1"/>
      <c r="G16" s="1">
        <f>67388105+6684168+25561</f>
        <v>74097834</v>
      </c>
      <c r="H16" s="1"/>
      <c r="I16" s="1"/>
      <c r="J16" s="1"/>
      <c r="K16" s="1"/>
    </row>
    <row r="17" spans="2:11" ht="12.75" hidden="1">
      <c r="B17" s="10"/>
      <c r="C17" s="13" t="s">
        <v>68</v>
      </c>
      <c r="D17" s="13"/>
      <c r="E17" s="1"/>
      <c r="F17" s="1"/>
      <c r="G17" s="1"/>
      <c r="H17" s="1"/>
      <c r="I17" s="1"/>
      <c r="J17" s="1"/>
      <c r="K17" s="1"/>
    </row>
    <row r="18" spans="2:11" ht="12.75">
      <c r="B18" s="10"/>
      <c r="C18" s="13" t="s">
        <v>158</v>
      </c>
      <c r="D18" s="13"/>
      <c r="E18" s="1">
        <v>18739749</v>
      </c>
      <c r="F18" s="1"/>
      <c r="G18" s="1">
        <f>11846256+9832245</f>
        <v>21678501</v>
      </c>
      <c r="H18" s="1"/>
      <c r="I18" s="1"/>
      <c r="J18" s="1"/>
      <c r="K18" s="1"/>
    </row>
    <row r="19" spans="2:11" ht="12.75">
      <c r="B19" s="10"/>
      <c r="C19" s="10"/>
      <c r="D19" s="10"/>
      <c r="E19" s="12">
        <f>SUM(E15:E18)</f>
        <v>133676876</v>
      </c>
      <c r="F19" s="1"/>
      <c r="G19" s="12">
        <f>SUM(G15:G18)</f>
        <v>128642615</v>
      </c>
      <c r="H19" s="1"/>
      <c r="I19" s="1"/>
      <c r="J19" s="1"/>
      <c r="K19" s="1"/>
    </row>
    <row r="20" spans="2:11" ht="12.75">
      <c r="B20" s="10"/>
      <c r="C20" s="10"/>
      <c r="D20" s="10"/>
      <c r="F20" s="1"/>
      <c r="H20" s="1"/>
      <c r="I20" s="1"/>
      <c r="K20" s="1"/>
    </row>
    <row r="21" spans="2:11" ht="13.5" thickBot="1">
      <c r="B21" s="21" t="s">
        <v>45</v>
      </c>
      <c r="E21" s="18">
        <f>+E13+E19</f>
        <v>220999252</v>
      </c>
      <c r="F21" s="1"/>
      <c r="G21" s="18">
        <f>+G13+G19</f>
        <v>216636357</v>
      </c>
      <c r="H21" s="1"/>
      <c r="I21" s="1"/>
      <c r="J21" s="1"/>
      <c r="K21" s="1"/>
    </row>
    <row r="22" spans="2:11" ht="13.5" thickTop="1">
      <c r="B22" s="10"/>
      <c r="C22" s="10"/>
      <c r="D22" s="10"/>
      <c r="F22" s="1"/>
      <c r="H22" s="1"/>
      <c r="I22" s="1"/>
      <c r="K22" s="1"/>
    </row>
    <row r="23" spans="2:11" ht="12.75">
      <c r="B23" s="26" t="s">
        <v>41</v>
      </c>
      <c r="C23" s="10"/>
      <c r="D23" s="10"/>
      <c r="E23" s="1"/>
      <c r="F23" s="1"/>
      <c r="G23" s="1"/>
      <c r="H23" s="1"/>
      <c r="I23" s="1"/>
      <c r="J23" s="1"/>
      <c r="K23" s="1"/>
    </row>
    <row r="24" spans="2:11" ht="12.75">
      <c r="B24" s="26" t="s">
        <v>81</v>
      </c>
      <c r="C24" s="10"/>
      <c r="D24" s="10"/>
      <c r="E24" s="1"/>
      <c r="F24" s="1"/>
      <c r="G24" s="1"/>
      <c r="H24" s="1"/>
      <c r="I24" s="1"/>
      <c r="J24" s="1"/>
      <c r="K24" s="1"/>
    </row>
    <row r="25" spans="2:11" ht="12.75">
      <c r="B25" s="10"/>
      <c r="C25" s="10"/>
      <c r="D25" s="10"/>
      <c r="E25" s="42"/>
      <c r="F25" s="1"/>
      <c r="G25" s="1"/>
      <c r="H25" s="1"/>
      <c r="I25" s="1"/>
      <c r="J25" s="1"/>
      <c r="K25" s="1"/>
    </row>
    <row r="26" spans="2:11" ht="12.75">
      <c r="B26" s="10" t="s">
        <v>37</v>
      </c>
      <c r="C26" s="10"/>
      <c r="D26" s="10"/>
      <c r="E26" s="1">
        <v>147827158</v>
      </c>
      <c r="F26" s="1"/>
      <c r="G26" s="1">
        <v>147827158</v>
      </c>
      <c r="H26" s="1"/>
      <c r="I26" s="1"/>
      <c r="J26" s="1"/>
      <c r="K26" s="1"/>
    </row>
    <row r="27" spans="2:11" ht="12.75">
      <c r="B27" s="10" t="s">
        <v>42</v>
      </c>
      <c r="C27" s="10"/>
      <c r="D27" s="10"/>
      <c r="E27" s="1">
        <v>5400842</v>
      </c>
      <c r="F27" s="1"/>
      <c r="G27" s="1">
        <v>5400842</v>
      </c>
      <c r="H27" s="1"/>
      <c r="I27" s="1"/>
      <c r="J27" s="1"/>
      <c r="K27" s="1"/>
    </row>
    <row r="28" spans="2:11" ht="12.75">
      <c r="B28" s="10" t="s">
        <v>43</v>
      </c>
      <c r="C28" s="10"/>
      <c r="D28" s="10"/>
      <c r="E28" s="6">
        <v>-119071</v>
      </c>
      <c r="F28" s="1"/>
      <c r="G28" s="6">
        <v>-3148611</v>
      </c>
      <c r="H28" s="1"/>
      <c r="I28" s="1"/>
      <c r="J28" s="1"/>
      <c r="K28" s="1"/>
    </row>
    <row r="29" spans="2:11" ht="12.75">
      <c r="B29" s="10"/>
      <c r="C29" s="10"/>
      <c r="D29" s="10"/>
      <c r="E29" s="1">
        <f>SUM(E26:E28)</f>
        <v>153108929</v>
      </c>
      <c r="F29" s="1"/>
      <c r="G29" s="1">
        <f>SUM(G26:G28)</f>
        <v>150079389</v>
      </c>
      <c r="H29" s="1"/>
      <c r="I29" s="1"/>
      <c r="J29" s="1"/>
      <c r="K29" s="1"/>
    </row>
    <row r="30" spans="2:11" ht="12.75">
      <c r="B30" s="21" t="s">
        <v>82</v>
      </c>
      <c r="C30" s="10"/>
      <c r="D30" s="10"/>
      <c r="E30" s="1">
        <v>9506</v>
      </c>
      <c r="F30" s="1"/>
      <c r="G30" s="1">
        <v>25126</v>
      </c>
      <c r="H30" s="1"/>
      <c r="I30" s="1"/>
      <c r="J30" s="1"/>
      <c r="K30" s="1"/>
    </row>
    <row r="31" spans="2:11" ht="12.75">
      <c r="B31" s="21" t="s">
        <v>44</v>
      </c>
      <c r="C31" s="10"/>
      <c r="D31" s="10"/>
      <c r="E31" s="12">
        <f>+E29+E30</f>
        <v>153118435</v>
      </c>
      <c r="F31" s="1"/>
      <c r="G31" s="12">
        <f>+G29+G30</f>
        <v>150104515</v>
      </c>
      <c r="H31" s="1"/>
      <c r="I31" s="1"/>
      <c r="J31" s="1"/>
      <c r="K31" s="1"/>
    </row>
    <row r="32" spans="2:11" ht="12.75">
      <c r="B32" s="10"/>
      <c r="C32" s="10"/>
      <c r="D32" s="10"/>
      <c r="E32" s="1"/>
      <c r="F32" s="1"/>
      <c r="G32" s="1"/>
      <c r="H32" s="1"/>
      <c r="I32" s="1"/>
      <c r="J32" s="1"/>
      <c r="K32" s="1"/>
    </row>
    <row r="33" spans="2:11" ht="12.75">
      <c r="B33" s="21" t="s">
        <v>38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 hidden="1">
      <c r="B34" s="27"/>
      <c r="C34" s="10" t="s">
        <v>69</v>
      </c>
      <c r="D34" s="10"/>
      <c r="E34" s="1"/>
      <c r="F34" s="1"/>
      <c r="G34" s="1"/>
      <c r="H34" s="1"/>
      <c r="I34" s="1"/>
      <c r="J34" s="1"/>
      <c r="K34" s="1"/>
    </row>
    <row r="35" spans="2:11" ht="12.75">
      <c r="B35" s="27"/>
      <c r="C35" s="10" t="s">
        <v>159</v>
      </c>
      <c r="D35" s="10"/>
      <c r="E35" s="1">
        <v>254144</v>
      </c>
      <c r="F35" s="1"/>
      <c r="G35" s="1">
        <v>302717</v>
      </c>
      <c r="H35" s="1"/>
      <c r="I35" s="1"/>
      <c r="J35" s="1"/>
      <c r="K35" s="1"/>
    </row>
    <row r="36" spans="2:11" ht="12.75">
      <c r="B36" s="27"/>
      <c r="C36" s="10" t="s">
        <v>70</v>
      </c>
      <c r="D36" s="10"/>
      <c r="E36" s="1">
        <v>81000</v>
      </c>
      <c r="F36" s="1"/>
      <c r="G36" s="1">
        <v>81000</v>
      </c>
      <c r="H36" s="1"/>
      <c r="I36" s="1"/>
      <c r="J36" s="1"/>
      <c r="K36" s="1"/>
    </row>
    <row r="37" spans="2:11" ht="12.75" hidden="1">
      <c r="B37" s="4"/>
      <c r="C37" s="10" t="s">
        <v>71</v>
      </c>
      <c r="D37" s="10"/>
      <c r="E37" s="1"/>
      <c r="F37" s="1"/>
      <c r="G37" s="1"/>
      <c r="H37" s="1"/>
      <c r="I37" s="1"/>
      <c r="J37" s="1"/>
      <c r="K37" s="1"/>
    </row>
    <row r="38" spans="2:11" ht="12.75">
      <c r="B38" s="10"/>
      <c r="C38" s="10"/>
      <c r="D38" s="10"/>
      <c r="E38" s="12">
        <f>SUM(E34:E37)</f>
        <v>335144</v>
      </c>
      <c r="F38" s="1"/>
      <c r="G38" s="12">
        <f>SUM(G34:G37)</f>
        <v>383717</v>
      </c>
      <c r="H38" s="1"/>
      <c r="I38" s="1"/>
      <c r="J38" s="1"/>
      <c r="K38" s="1"/>
    </row>
    <row r="39" spans="2:11" ht="12.75">
      <c r="B39" s="21" t="s">
        <v>39</v>
      </c>
      <c r="C39" s="10"/>
      <c r="D39" s="10"/>
      <c r="F39" s="1"/>
      <c r="H39" s="1"/>
      <c r="I39" s="1"/>
      <c r="J39" s="1"/>
      <c r="K39" s="1"/>
    </row>
    <row r="40" spans="2:11" ht="12.75">
      <c r="B40" s="10"/>
      <c r="C40" s="10" t="s">
        <v>72</v>
      </c>
      <c r="D40" s="10"/>
      <c r="E40" s="1">
        <v>15118164</v>
      </c>
      <c r="F40" s="1"/>
      <c r="G40" s="1">
        <f>14163756+3255887</f>
        <v>17419643</v>
      </c>
      <c r="H40" s="1"/>
      <c r="I40" s="1"/>
      <c r="J40" s="1"/>
      <c r="K40" s="1"/>
    </row>
    <row r="41" spans="2:11" ht="12.75">
      <c r="B41" s="10"/>
      <c r="C41" s="10" t="s">
        <v>59</v>
      </c>
      <c r="D41" s="10"/>
      <c r="E41" s="1">
        <v>50966028</v>
      </c>
      <c r="F41" s="1"/>
      <c r="G41" s="1">
        <f>48025720-G42</f>
        <v>47416667</v>
      </c>
      <c r="H41" s="1"/>
      <c r="I41" s="1"/>
      <c r="J41" s="1"/>
      <c r="K41" s="1"/>
    </row>
    <row r="42" spans="2:11" ht="12.75">
      <c r="B42" s="10"/>
      <c r="C42" s="10" t="s">
        <v>178</v>
      </c>
      <c r="D42" s="10"/>
      <c r="E42" s="1">
        <v>403965</v>
      </c>
      <c r="F42" s="1"/>
      <c r="G42" s="1">
        <v>609053</v>
      </c>
      <c r="H42" s="1"/>
      <c r="I42" s="1"/>
      <c r="J42" s="1"/>
      <c r="K42" s="1"/>
    </row>
    <row r="43" spans="2:11" ht="12.75">
      <c r="B43" s="10"/>
      <c r="C43" s="10" t="s">
        <v>73</v>
      </c>
      <c r="D43" s="10"/>
      <c r="E43" s="1">
        <v>1057516</v>
      </c>
      <c r="F43" s="1"/>
      <c r="G43" s="1">
        <v>702762</v>
      </c>
      <c r="H43" s="1"/>
      <c r="I43" s="1"/>
      <c r="J43" s="1"/>
      <c r="K43" s="1"/>
    </row>
    <row r="44" spans="2:11" ht="12.75" hidden="1">
      <c r="B44" s="10"/>
      <c r="C44" s="10" t="s">
        <v>74</v>
      </c>
      <c r="D44" s="10"/>
      <c r="E44" s="1"/>
      <c r="F44" s="1"/>
      <c r="G44" s="1"/>
      <c r="H44" s="1"/>
      <c r="I44" s="1"/>
      <c r="J44" s="1"/>
      <c r="K44" s="1"/>
    </row>
    <row r="45" spans="2:11" ht="12.75">
      <c r="B45" s="10"/>
      <c r="C45" s="10"/>
      <c r="D45" s="10"/>
      <c r="E45" s="12">
        <f>SUM(E40:E44)</f>
        <v>67545673</v>
      </c>
      <c r="F45" s="1"/>
      <c r="G45" s="12">
        <f>SUM(G40:G44)</f>
        <v>66148125</v>
      </c>
      <c r="H45" s="1"/>
      <c r="I45" s="1"/>
      <c r="K45" s="1"/>
    </row>
    <row r="46" spans="2:11" ht="12.75">
      <c r="B46" s="10"/>
      <c r="C46" s="10"/>
      <c r="D46" s="10"/>
      <c r="F46" s="1"/>
      <c r="H46" s="1"/>
      <c r="I46" s="1"/>
      <c r="K46" s="1"/>
    </row>
    <row r="47" spans="2:11" ht="12.75">
      <c r="B47" s="21" t="s">
        <v>50</v>
      </c>
      <c r="E47" s="2">
        <f>+E38+E45</f>
        <v>67880817</v>
      </c>
      <c r="F47" s="1"/>
      <c r="G47" s="2">
        <f>+G38+G45</f>
        <v>66531842</v>
      </c>
      <c r="H47" s="1"/>
      <c r="I47" s="1"/>
      <c r="J47" s="1"/>
      <c r="K47" s="1"/>
    </row>
    <row r="48" spans="2:11" ht="12.75">
      <c r="B48" s="10"/>
      <c r="C48" s="21"/>
      <c r="D48" s="21"/>
      <c r="F48" s="1"/>
      <c r="H48" s="1"/>
      <c r="I48" s="1"/>
      <c r="K48" s="1"/>
    </row>
    <row r="49" spans="2:11" ht="13.5" thickBot="1">
      <c r="B49" s="21" t="s">
        <v>46</v>
      </c>
      <c r="E49" s="7">
        <f>+E31+E47</f>
        <v>220999252</v>
      </c>
      <c r="F49" s="1"/>
      <c r="G49" s="7">
        <f>+G31+G47</f>
        <v>216636357</v>
      </c>
      <c r="H49" s="1"/>
      <c r="I49" s="1"/>
      <c r="K49" s="1"/>
    </row>
    <row r="50" spans="2:11" ht="13.5" thickTop="1">
      <c r="B50" s="10"/>
      <c r="C50" s="10"/>
      <c r="D50" s="10"/>
      <c r="F50" s="1"/>
      <c r="H50" s="1"/>
      <c r="I50" s="1"/>
      <c r="K50" s="1"/>
    </row>
    <row r="51" spans="2:11" ht="12.75">
      <c r="B51" s="2" t="s">
        <v>75</v>
      </c>
      <c r="C51" s="10"/>
      <c r="D51" s="10"/>
      <c r="F51" s="1"/>
      <c r="H51" s="1"/>
      <c r="I51" s="1"/>
      <c r="K51" s="1"/>
    </row>
    <row r="52" spans="2:11" ht="12.75">
      <c r="B52" s="2" t="s">
        <v>76</v>
      </c>
      <c r="C52" s="10"/>
      <c r="D52" s="10"/>
      <c r="F52" s="1"/>
      <c r="H52" s="1"/>
      <c r="I52" s="1"/>
      <c r="K52" s="1"/>
    </row>
    <row r="53" spans="6:11" ht="12.75">
      <c r="F53" s="1"/>
      <c r="H53" s="1"/>
      <c r="I53" s="1"/>
      <c r="K53" s="1"/>
    </row>
    <row r="54" spans="6:11" ht="12.75">
      <c r="F54" s="1"/>
      <c r="H54" s="1"/>
      <c r="I54" s="1"/>
      <c r="K54" s="1"/>
    </row>
    <row r="55" spans="2:11" ht="12.75">
      <c r="B55" s="21"/>
      <c r="C55" s="10"/>
      <c r="D55" s="10"/>
      <c r="F55" s="1"/>
      <c r="H55" s="1"/>
      <c r="I55" s="1"/>
      <c r="K55" s="1"/>
    </row>
    <row r="56" spans="8:11" ht="12.75">
      <c r="H56" s="1"/>
      <c r="I56" s="1"/>
      <c r="K56" s="1"/>
    </row>
    <row r="57" spans="8:11" ht="12.75">
      <c r="H57" s="1"/>
      <c r="I57" s="1"/>
      <c r="K57" s="1"/>
    </row>
    <row r="58" spans="8:11" ht="12.75">
      <c r="H58" s="1"/>
      <c r="I58" s="1"/>
      <c r="K58" s="1"/>
    </row>
    <row r="59" spans="8:11" ht="12.75">
      <c r="H59" s="1"/>
      <c r="I59" s="1"/>
      <c r="K59" s="1"/>
    </row>
    <row r="60" spans="8:11" ht="12.75">
      <c r="H60" s="1"/>
      <c r="I60" s="1"/>
      <c r="K60" s="1"/>
    </row>
    <row r="61" spans="8:11" ht="12.75">
      <c r="H61" s="1"/>
      <c r="I61" s="1"/>
      <c r="K61" s="1"/>
    </row>
    <row r="62" spans="8:11" ht="12.75">
      <c r="H62" s="1"/>
      <c r="I62" s="1"/>
      <c r="K62" s="1"/>
    </row>
    <row r="63" spans="8:11" ht="12.75">
      <c r="H63" s="1"/>
      <c r="I63" s="1"/>
      <c r="K63" s="1"/>
    </row>
    <row r="64" spans="8:11" ht="12.75">
      <c r="H64" s="1"/>
      <c r="I64" s="1"/>
      <c r="K64" s="1"/>
    </row>
    <row r="65" spans="8:11" ht="12.75">
      <c r="H65" s="1"/>
      <c r="I65" s="1"/>
      <c r="K65" s="1"/>
    </row>
    <row r="66" spans="8:11" ht="12.75">
      <c r="H66" s="1"/>
      <c r="I66" s="1"/>
      <c r="K66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0.16015625" style="9" customWidth="1"/>
    <col min="9" max="9" width="1.5" style="9" customWidth="1"/>
    <col min="10" max="10" width="24.33203125" style="9" bestFit="1" customWidth="1"/>
    <col min="11" max="11" width="0.82421875" style="9" customWidth="1"/>
    <col min="12" max="12" width="15.1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9" t="s">
        <v>29</v>
      </c>
    </row>
    <row r="2" ht="15">
      <c r="A2" s="20" t="s">
        <v>180</v>
      </c>
    </row>
    <row r="3" ht="15">
      <c r="A3" s="20" t="s">
        <v>83</v>
      </c>
    </row>
    <row r="4" spans="1:10" ht="15">
      <c r="A4" s="20"/>
      <c r="J4" s="4"/>
    </row>
    <row r="5" spans="4:10" s="10" customFormat="1" ht="12.75">
      <c r="D5" s="98" t="s">
        <v>84</v>
      </c>
      <c r="E5" s="99"/>
      <c r="F5" s="100"/>
      <c r="H5" s="98" t="s">
        <v>85</v>
      </c>
      <c r="I5" s="99"/>
      <c r="J5" s="100"/>
    </row>
    <row r="6" spans="4:10" s="10" customFormat="1" ht="12.75">
      <c r="D6" s="30" t="s">
        <v>9</v>
      </c>
      <c r="F6" s="28" t="s">
        <v>87</v>
      </c>
      <c r="H6" s="30" t="s">
        <v>9</v>
      </c>
      <c r="J6" s="28" t="s">
        <v>87</v>
      </c>
    </row>
    <row r="7" spans="4:10" s="10" customFormat="1" ht="12.75">
      <c r="D7" s="30" t="s">
        <v>86</v>
      </c>
      <c r="F7" s="28" t="s">
        <v>86</v>
      </c>
      <c r="H7" s="30" t="s">
        <v>89</v>
      </c>
      <c r="J7" s="28" t="s">
        <v>86</v>
      </c>
    </row>
    <row r="8" spans="4:10" s="10" customFormat="1" ht="12.75">
      <c r="D8" s="30" t="s">
        <v>10</v>
      </c>
      <c r="F8" s="28" t="s">
        <v>88</v>
      </c>
      <c r="H8" s="30"/>
      <c r="J8" s="28" t="s">
        <v>88</v>
      </c>
    </row>
    <row r="9" spans="4:10" s="10" customFormat="1" ht="12.75">
      <c r="D9" s="30"/>
      <c r="F9" s="28" t="s">
        <v>10</v>
      </c>
      <c r="H9" s="30"/>
      <c r="J9" s="28" t="s">
        <v>90</v>
      </c>
    </row>
    <row r="10" spans="4:10" s="10" customFormat="1" ht="12.75">
      <c r="D10" s="30"/>
      <c r="F10" s="28" t="s">
        <v>91</v>
      </c>
      <c r="H10" s="30"/>
      <c r="J10" s="28" t="s">
        <v>91</v>
      </c>
    </row>
    <row r="11" spans="4:10" s="10" customFormat="1" ht="12.75">
      <c r="D11" s="31" t="e">
        <f>#REF!</f>
        <v>#REF!</v>
      </c>
      <c r="F11" s="29" t="e">
        <f>+#REF!</f>
        <v>#REF!</v>
      </c>
      <c r="H11" s="31" t="e">
        <f>+#REF!</f>
        <v>#REF!</v>
      </c>
      <c r="J11" s="29" t="e">
        <f>+F11</f>
        <v>#REF!</v>
      </c>
    </row>
    <row r="12" spans="6:10" s="10" customFormat="1" ht="12.75">
      <c r="F12" s="4"/>
      <c r="J12" s="4"/>
    </row>
    <row r="13" spans="3:11" s="10" customFormat="1" ht="12.75">
      <c r="C13" s="32" t="s">
        <v>47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86" t="s">
        <v>163</v>
      </c>
      <c r="E14" s="13"/>
      <c r="K14" s="2"/>
    </row>
    <row r="15" spans="2:11" s="10" customFormat="1" ht="15">
      <c r="B15" s="85" t="s">
        <v>6</v>
      </c>
      <c r="C15" s="5"/>
      <c r="D15" s="2">
        <v>84242552</v>
      </c>
      <c r="E15" s="1"/>
      <c r="F15" s="2">
        <v>67228730</v>
      </c>
      <c r="G15" s="2"/>
      <c r="H15" s="2">
        <v>84242552</v>
      </c>
      <c r="I15" s="2"/>
      <c r="J15" s="2">
        <v>67228730</v>
      </c>
      <c r="K15" s="2"/>
    </row>
    <row r="16" spans="2:11" s="10" customFormat="1" ht="12.75">
      <c r="B16" s="7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74" t="s">
        <v>3</v>
      </c>
      <c r="C17" s="5"/>
      <c r="D17" s="2">
        <v>-77017493</v>
      </c>
      <c r="E17" s="1"/>
      <c r="F17" s="2">
        <v>-59475680</v>
      </c>
      <c r="G17" s="2"/>
      <c r="H17" s="2">
        <v>-77017493</v>
      </c>
      <c r="I17" s="2"/>
      <c r="J17" s="2">
        <v>-59475680</v>
      </c>
      <c r="K17" s="2"/>
    </row>
    <row r="18" spans="2:11" s="10" customFormat="1" ht="12.75">
      <c r="B18" s="7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74" t="s">
        <v>4</v>
      </c>
      <c r="C19" s="5"/>
      <c r="D19" s="2">
        <v>7225059</v>
      </c>
      <c r="E19" s="1"/>
      <c r="F19" s="2">
        <v>7753050</v>
      </c>
      <c r="G19" s="2"/>
      <c r="H19" s="2">
        <v>7225059</v>
      </c>
      <c r="I19" s="2"/>
      <c r="J19" s="2">
        <v>7753050</v>
      </c>
      <c r="K19" s="2"/>
    </row>
    <row r="20" spans="2:11" s="10" customFormat="1" ht="12.75">
      <c r="B20" s="7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74" t="s">
        <v>30</v>
      </c>
      <c r="C21" s="5"/>
      <c r="D21" s="2">
        <v>54651</v>
      </c>
      <c r="E21" s="1"/>
      <c r="F21" s="2">
        <v>25164</v>
      </c>
      <c r="G21" s="2"/>
      <c r="H21" s="2">
        <v>54651</v>
      </c>
      <c r="I21" s="2"/>
      <c r="J21" s="2">
        <v>25164</v>
      </c>
      <c r="K21" s="2"/>
    </row>
    <row r="22" spans="2:11" s="10" customFormat="1" ht="12.75">
      <c r="B22" s="74" t="s">
        <v>32</v>
      </c>
      <c r="C22" s="33"/>
      <c r="D22" s="2">
        <v>368717</v>
      </c>
      <c r="E22" s="1"/>
      <c r="F22" s="2">
        <v>291202</v>
      </c>
      <c r="G22" s="2"/>
      <c r="H22" s="2">
        <v>368717</v>
      </c>
      <c r="I22" s="2"/>
      <c r="J22" s="2">
        <v>291202</v>
      </c>
      <c r="K22" s="2"/>
    </row>
    <row r="23" spans="2:11" s="10" customFormat="1" ht="12.75">
      <c r="B23" s="74" t="s">
        <v>7</v>
      </c>
      <c r="C23" s="5"/>
      <c r="D23" s="2">
        <v>-1880367</v>
      </c>
      <c r="E23" s="1"/>
      <c r="F23" s="2">
        <v>-1912595</v>
      </c>
      <c r="G23" s="2"/>
      <c r="H23" s="2">
        <v>-1880367</v>
      </c>
      <c r="I23" s="2"/>
      <c r="J23" s="2">
        <v>-1912595</v>
      </c>
      <c r="K23" s="2"/>
    </row>
    <row r="24" spans="2:11" s="10" customFormat="1" ht="12.75">
      <c r="B24" s="74" t="s">
        <v>1</v>
      </c>
      <c r="C24" s="5"/>
      <c r="D24" s="2">
        <v>-1462381</v>
      </c>
      <c r="E24" s="1"/>
      <c r="F24" s="2">
        <v>-1322139</v>
      </c>
      <c r="G24" s="2"/>
      <c r="H24" s="2">
        <v>-1462381</v>
      </c>
      <c r="I24" s="2"/>
      <c r="J24" s="2">
        <v>-1322139</v>
      </c>
      <c r="K24" s="2"/>
    </row>
    <row r="25" spans="2:11" s="10" customFormat="1" ht="12.75">
      <c r="B25" s="74" t="s">
        <v>92</v>
      </c>
      <c r="C25" s="33"/>
      <c r="D25" s="2">
        <v>-88441</v>
      </c>
      <c r="E25" s="1"/>
      <c r="F25" s="2">
        <v>-993841</v>
      </c>
      <c r="G25" s="2"/>
      <c r="H25" s="2">
        <v>-88441</v>
      </c>
      <c r="I25" s="2"/>
      <c r="J25" s="2">
        <v>-993841</v>
      </c>
      <c r="K25" s="2"/>
    </row>
    <row r="26" spans="2:11" s="10" customFormat="1" ht="12.75">
      <c r="B26" s="74"/>
      <c r="C26" s="33"/>
      <c r="D26" s="2">
        <v>0</v>
      </c>
      <c r="E26" s="1"/>
      <c r="F26" s="2"/>
      <c r="G26" s="2"/>
      <c r="H26" s="2"/>
      <c r="I26" s="2"/>
      <c r="J26" s="2"/>
      <c r="K26" s="2"/>
    </row>
    <row r="27" spans="2:11" s="10" customFormat="1" ht="12.75">
      <c r="B27" s="74"/>
      <c r="C27" s="33"/>
      <c r="D27" s="12">
        <v>-3007821</v>
      </c>
      <c r="E27" s="1"/>
      <c r="F27" s="12">
        <v>-3912209</v>
      </c>
      <c r="G27" s="2"/>
      <c r="H27" s="12">
        <v>-3007821</v>
      </c>
      <c r="I27" s="2"/>
      <c r="J27" s="12">
        <v>-3912209</v>
      </c>
      <c r="K27" s="2"/>
    </row>
    <row r="28" spans="2:11" s="10" customFormat="1" ht="12.75">
      <c r="B28" s="74"/>
      <c r="C28" s="5"/>
      <c r="D28" s="2"/>
      <c r="E28" s="1"/>
      <c r="F28" s="2"/>
      <c r="G28" s="2"/>
      <c r="H28" s="2"/>
      <c r="I28" s="2"/>
      <c r="J28" s="2"/>
      <c r="K28" s="2"/>
    </row>
    <row r="29" spans="2:11" s="10" customFormat="1" ht="12.75">
      <c r="B29" s="74" t="s">
        <v>0</v>
      </c>
      <c r="C29" s="5"/>
      <c r="D29" s="2">
        <v>-522223</v>
      </c>
      <c r="E29" s="1"/>
      <c r="F29" s="2">
        <v>-404193</v>
      </c>
      <c r="G29" s="2"/>
      <c r="H29" s="2">
        <v>-522223</v>
      </c>
      <c r="I29" s="2"/>
      <c r="J29" s="2">
        <v>-404193</v>
      </c>
      <c r="K29" s="2"/>
    </row>
    <row r="30" spans="2:11" s="10" customFormat="1" ht="12.75">
      <c r="B30" s="74" t="s">
        <v>164</v>
      </c>
      <c r="C30" s="5"/>
      <c r="D30" s="1"/>
      <c r="E30" s="1"/>
      <c r="F30" s="1"/>
      <c r="G30" s="1"/>
      <c r="H30" s="1"/>
      <c r="I30" s="1"/>
      <c r="J30" s="1"/>
      <c r="K30" s="2"/>
    </row>
    <row r="31" spans="2:11" s="10" customFormat="1" ht="12.75">
      <c r="B31" s="74" t="s">
        <v>165</v>
      </c>
      <c r="C31" s="5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2"/>
    </row>
    <row r="32" spans="2:11" s="10" customFormat="1" ht="12.75">
      <c r="B32" s="74" t="s">
        <v>93</v>
      </c>
      <c r="C32" s="5"/>
      <c r="D32" s="2">
        <v>0</v>
      </c>
      <c r="E32" s="1"/>
      <c r="F32" s="2">
        <v>0</v>
      </c>
      <c r="G32" s="2"/>
      <c r="H32" s="2">
        <v>0</v>
      </c>
      <c r="I32" s="2"/>
      <c r="J32" s="2">
        <v>0</v>
      </c>
      <c r="K32" s="2"/>
    </row>
    <row r="33" spans="2:11" s="10" customFormat="1" ht="12.75">
      <c r="B33" s="74"/>
      <c r="C33" s="5"/>
      <c r="D33" s="6"/>
      <c r="E33" s="1"/>
      <c r="F33" s="6"/>
      <c r="G33" s="2"/>
      <c r="H33" s="6"/>
      <c r="I33" s="2"/>
      <c r="J33" s="6"/>
      <c r="K33" s="2"/>
    </row>
    <row r="34" spans="2:11" s="10" customFormat="1" ht="12.75">
      <c r="B34" s="74" t="s">
        <v>5</v>
      </c>
      <c r="C34" s="5"/>
      <c r="D34" s="2">
        <v>3695015</v>
      </c>
      <c r="E34" s="1"/>
      <c r="F34" s="2">
        <v>3436648</v>
      </c>
      <c r="G34" s="2" t="e">
        <v>#REF!</v>
      </c>
      <c r="H34" s="2">
        <v>3695015</v>
      </c>
      <c r="I34" s="2" t="e">
        <v>#REF!</v>
      </c>
      <c r="J34" s="2">
        <v>3436648</v>
      </c>
      <c r="K34" s="2"/>
    </row>
    <row r="35" spans="2:11" s="10" customFormat="1" ht="12.75">
      <c r="B35" s="74"/>
      <c r="C35" s="5"/>
      <c r="D35" s="2"/>
      <c r="E35" s="1"/>
      <c r="F35" s="2"/>
      <c r="G35" s="2"/>
      <c r="H35" s="2"/>
      <c r="I35" s="2"/>
      <c r="J35" s="2"/>
      <c r="K35" s="2"/>
    </row>
    <row r="36" spans="2:11" s="10" customFormat="1" ht="12.75">
      <c r="B36" s="74" t="s">
        <v>31</v>
      </c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74" t="s">
        <v>48</v>
      </c>
      <c r="C37" s="5"/>
      <c r="D37" s="2">
        <v>-681095</v>
      </c>
      <c r="E37" s="1"/>
      <c r="F37" s="2">
        <v>-682993</v>
      </c>
      <c r="G37" s="2"/>
      <c r="H37" s="2">
        <v>-681095</v>
      </c>
      <c r="I37" s="2"/>
      <c r="J37" s="2">
        <v>-682993</v>
      </c>
      <c r="K37" s="2"/>
    </row>
    <row r="38" spans="2:11" s="10" customFormat="1" ht="12.75">
      <c r="B38" s="74" t="s">
        <v>52</v>
      </c>
      <c r="C38" s="5"/>
      <c r="D38" s="2">
        <v>0</v>
      </c>
      <c r="E38" s="1"/>
      <c r="F38" s="2">
        <v>0</v>
      </c>
      <c r="G38" s="2"/>
      <c r="H38" s="2">
        <v>0</v>
      </c>
      <c r="I38" s="2"/>
      <c r="J38" s="2">
        <v>0</v>
      </c>
      <c r="K38" s="2"/>
    </row>
    <row r="39" spans="2:11" s="10" customFormat="1" ht="12.75">
      <c r="B39" s="74" t="s">
        <v>49</v>
      </c>
      <c r="C39" s="5"/>
      <c r="D39" s="2">
        <v>0</v>
      </c>
      <c r="E39" s="1"/>
      <c r="F39" s="2">
        <v>0</v>
      </c>
      <c r="G39" s="2"/>
      <c r="H39" s="2">
        <v>0</v>
      </c>
      <c r="I39" s="2"/>
      <c r="J39" s="2">
        <v>0</v>
      </c>
      <c r="K39" s="2"/>
    </row>
    <row r="40" spans="2:11" s="10" customFormat="1" ht="12.75">
      <c r="B40" s="74"/>
      <c r="C40" s="5"/>
      <c r="D40" s="12">
        <v>-681095</v>
      </c>
      <c r="E40" s="12">
        <v>0</v>
      </c>
      <c r="F40" s="12">
        <v>-682993</v>
      </c>
      <c r="G40" s="2" t="s">
        <v>51</v>
      </c>
      <c r="H40" s="12">
        <v>-681095</v>
      </c>
      <c r="I40" s="12">
        <v>0</v>
      </c>
      <c r="J40" s="12">
        <v>-682993</v>
      </c>
      <c r="K40" s="2"/>
    </row>
    <row r="41" spans="2:11" s="10" customFormat="1" ht="12.75">
      <c r="B41" s="74"/>
      <c r="C41" s="5"/>
      <c r="D41" s="1"/>
      <c r="E41" s="1"/>
      <c r="F41" s="1"/>
      <c r="G41" s="2"/>
      <c r="H41" s="1"/>
      <c r="I41" s="1"/>
      <c r="J41" s="1"/>
      <c r="K41" s="2"/>
    </row>
    <row r="42" spans="2:11" s="10" customFormat="1" ht="12.75">
      <c r="B42" s="74"/>
      <c r="C42" s="5"/>
      <c r="D42" s="2"/>
      <c r="E42" s="1"/>
      <c r="F42" s="2"/>
      <c r="G42" s="2"/>
      <c r="H42" s="2"/>
      <c r="I42" s="1"/>
      <c r="J42" s="2"/>
      <c r="K42" s="2"/>
    </row>
    <row r="43" spans="1:11" s="10" customFormat="1" ht="15.75" thickBot="1">
      <c r="A43" s="23"/>
      <c r="B43" s="87" t="s">
        <v>11</v>
      </c>
      <c r="C43" s="24"/>
      <c r="D43" s="39">
        <v>3013920</v>
      </c>
      <c r="E43" s="1"/>
      <c r="F43" s="39">
        <v>2753655</v>
      </c>
      <c r="G43" s="2"/>
      <c r="H43" s="39">
        <v>3013920</v>
      </c>
      <c r="I43" s="2"/>
      <c r="J43" s="39">
        <v>2753655</v>
      </c>
      <c r="K43" s="2"/>
    </row>
    <row r="44" spans="2:11" s="10" customFormat="1" ht="13.5" thickTop="1">
      <c r="B44" s="74"/>
      <c r="C44" s="5"/>
      <c r="D44" s="2"/>
      <c r="E44" s="1"/>
      <c r="F44" s="2"/>
      <c r="G44" s="2"/>
      <c r="H44" s="2"/>
      <c r="I44" s="2"/>
      <c r="J44" s="2"/>
      <c r="K44" s="2"/>
    </row>
    <row r="45" spans="2:11" s="10" customFormat="1" ht="15">
      <c r="B45" s="85" t="s">
        <v>161</v>
      </c>
      <c r="C45" s="5"/>
      <c r="D45" s="2"/>
      <c r="E45" s="1"/>
      <c r="F45" s="2"/>
      <c r="G45" s="2"/>
      <c r="H45" s="2"/>
      <c r="I45" s="2"/>
      <c r="J45" s="2"/>
      <c r="K45" s="2"/>
    </row>
    <row r="46" spans="2:11" s="10" customFormat="1" ht="12.75" hidden="1">
      <c r="B46" s="74" t="s">
        <v>94</v>
      </c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2.75" hidden="1">
      <c r="B47" s="74" t="s">
        <v>95</v>
      </c>
      <c r="C47" s="5"/>
      <c r="D47" s="2">
        <v>0</v>
      </c>
      <c r="E47" s="1"/>
      <c r="F47" s="2"/>
      <c r="G47" s="2"/>
      <c r="H47" s="2"/>
      <c r="I47" s="2"/>
      <c r="J47" s="2"/>
      <c r="K47" s="2"/>
    </row>
    <row r="48" spans="2:11" s="10" customFormat="1" ht="12.75" hidden="1">
      <c r="B48" s="74"/>
      <c r="C48" s="5"/>
      <c r="D48" s="2"/>
      <c r="E48" s="1"/>
      <c r="F48" s="2"/>
      <c r="G48" s="2"/>
      <c r="H48" s="2"/>
      <c r="I48" s="2"/>
      <c r="J48" s="2"/>
      <c r="K48" s="2"/>
    </row>
    <row r="49" spans="2:11" s="10" customFormat="1" ht="12.75">
      <c r="B49" s="74" t="s">
        <v>96</v>
      </c>
      <c r="C49" s="5"/>
      <c r="D49" s="2"/>
      <c r="E49" s="1"/>
      <c r="F49" s="2"/>
      <c r="G49" s="2"/>
      <c r="H49" s="2"/>
      <c r="I49" s="2"/>
      <c r="J49" s="2"/>
      <c r="K49" s="2"/>
    </row>
    <row r="50" spans="2:11" s="10" customFormat="1" ht="12.75">
      <c r="B50" s="74" t="s">
        <v>97</v>
      </c>
      <c r="C50" s="5"/>
      <c r="D50" s="2">
        <v>0</v>
      </c>
      <c r="E50" s="1"/>
      <c r="F50" s="2">
        <v>0</v>
      </c>
      <c r="G50" s="2"/>
      <c r="H50" s="2">
        <v>0</v>
      </c>
      <c r="I50" s="2"/>
      <c r="J50" s="2">
        <v>0</v>
      </c>
      <c r="K50" s="2"/>
    </row>
    <row r="51" spans="2:11" s="10" customFormat="1" ht="12.75">
      <c r="B51" s="74"/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 hidden="1">
      <c r="B52" s="10" t="s">
        <v>99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3:11" s="10" customFormat="1" ht="12.75" hidden="1"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hidden="1">
      <c r="B54" s="75" t="s">
        <v>98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2:11" s="10" customFormat="1" ht="12.75" hidden="1">
      <c r="B55" s="75"/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hidden="1">
      <c r="B56" s="74" t="s">
        <v>100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hidden="1">
      <c r="B57" s="74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hidden="1">
      <c r="B58" s="74" t="s">
        <v>101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hidden="1">
      <c r="B59" s="74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>
      <c r="B60" s="74" t="s">
        <v>160</v>
      </c>
      <c r="C60" s="5"/>
      <c r="D60" s="2"/>
      <c r="E60" s="1"/>
      <c r="F60" s="2"/>
      <c r="G60" s="2"/>
      <c r="H60" s="2"/>
      <c r="I60" s="2"/>
      <c r="J60" s="2"/>
      <c r="K60" s="2"/>
    </row>
    <row r="61" spans="2:11" s="10" customFormat="1" ht="12.75">
      <c r="B61" s="74" t="s">
        <v>102</v>
      </c>
      <c r="C61" s="5"/>
      <c r="D61" s="2">
        <v>0</v>
      </c>
      <c r="E61" s="1"/>
      <c r="F61" s="2">
        <v>0</v>
      </c>
      <c r="G61" s="2"/>
      <c r="H61" s="2">
        <v>0</v>
      </c>
      <c r="I61" s="2"/>
      <c r="J61" s="2">
        <v>0</v>
      </c>
      <c r="K61" s="2"/>
    </row>
    <row r="62" spans="3:11" s="10" customFormat="1" ht="12.75"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5.75" thickBot="1">
      <c r="B63" s="85" t="s">
        <v>182</v>
      </c>
      <c r="C63" s="5"/>
      <c r="D63" s="7">
        <v>0</v>
      </c>
      <c r="E63" s="1"/>
      <c r="F63" s="7">
        <v>0</v>
      </c>
      <c r="G63" s="2"/>
      <c r="H63" s="7">
        <v>0</v>
      </c>
      <c r="I63" s="2"/>
      <c r="J63" s="7">
        <v>0</v>
      </c>
      <c r="K63" s="2"/>
    </row>
    <row r="64" spans="2:11" s="10" customFormat="1" ht="13.5" thickTop="1">
      <c r="B64" s="74"/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85" t="s">
        <v>162</v>
      </c>
      <c r="C65" s="5"/>
      <c r="D65" s="78">
        <v>3013920</v>
      </c>
      <c r="E65" s="1"/>
      <c r="F65" s="78">
        <v>2753655</v>
      </c>
      <c r="G65" s="2"/>
      <c r="H65" s="78">
        <v>3013920</v>
      </c>
      <c r="I65" s="2"/>
      <c r="J65" s="78">
        <v>2753655</v>
      </c>
      <c r="K65" s="2"/>
    </row>
    <row r="66" spans="2:11" s="10" customFormat="1" ht="12.75">
      <c r="B66" s="74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2.75">
      <c r="B67" s="74"/>
      <c r="C67" s="5"/>
      <c r="D67" s="2"/>
      <c r="E67" s="1"/>
      <c r="F67" s="2"/>
      <c r="G67" s="2"/>
      <c r="H67" s="2"/>
      <c r="I67" s="2"/>
      <c r="J67" s="2"/>
      <c r="K67" s="2"/>
    </row>
    <row r="68" spans="2:11" s="10" customFormat="1" ht="12.75">
      <c r="B68" s="74" t="s">
        <v>103</v>
      </c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74" t="s">
        <v>104</v>
      </c>
      <c r="D69" s="2">
        <v>3029540</v>
      </c>
      <c r="E69" s="1"/>
      <c r="F69" s="2">
        <v>2762446</v>
      </c>
      <c r="G69" s="2"/>
      <c r="H69" s="2">
        <v>3029540</v>
      </c>
      <c r="I69" s="2"/>
      <c r="J69" s="2">
        <v>2762446</v>
      </c>
      <c r="K69" s="2"/>
    </row>
    <row r="70" spans="2:11" s="10" customFormat="1" ht="12.75">
      <c r="B70" s="74" t="s">
        <v>105</v>
      </c>
      <c r="C70" s="5"/>
      <c r="D70" s="2">
        <v>-15620</v>
      </c>
      <c r="E70" s="1"/>
      <c r="F70" s="2">
        <v>-8791</v>
      </c>
      <c r="G70" s="2"/>
      <c r="H70" s="2">
        <v>-15620</v>
      </c>
      <c r="I70" s="2"/>
      <c r="J70" s="2">
        <v>-8791</v>
      </c>
      <c r="K70" s="2"/>
    </row>
    <row r="71" spans="2:11" s="10" customFormat="1" ht="12.75">
      <c r="B71" s="74"/>
      <c r="C71" s="5"/>
      <c r="D71" s="14"/>
      <c r="E71" s="13"/>
      <c r="F71" s="2"/>
      <c r="G71" s="13"/>
      <c r="J71" s="2">
        <v>0</v>
      </c>
      <c r="K71" s="1"/>
    </row>
    <row r="72" spans="2:11" s="10" customFormat="1" ht="13.5" thickBot="1">
      <c r="B72" s="74"/>
      <c r="C72" s="5"/>
      <c r="D72" s="25">
        <v>3013920</v>
      </c>
      <c r="E72" s="22"/>
      <c r="F72" s="25">
        <v>2753655</v>
      </c>
      <c r="G72" s="22"/>
      <c r="H72" s="25">
        <v>3013920</v>
      </c>
      <c r="I72" s="25" t="e">
        <v>#REF!</v>
      </c>
      <c r="J72" s="25">
        <v>2753655</v>
      </c>
      <c r="K72" s="1"/>
    </row>
    <row r="73" spans="2:11" s="10" customFormat="1" ht="13.5" thickTop="1">
      <c r="B73" s="74"/>
      <c r="C73" s="5"/>
      <c r="D73" s="22"/>
      <c r="E73" s="22"/>
      <c r="F73" s="22"/>
      <c r="G73" s="22"/>
      <c r="H73" s="22"/>
      <c r="I73" s="22"/>
      <c r="J73" s="22"/>
      <c r="K73" s="1"/>
    </row>
    <row r="74" spans="2:12" s="10" customFormat="1" ht="12.75">
      <c r="B74" s="74" t="s">
        <v>106</v>
      </c>
      <c r="D74" s="2"/>
      <c r="E74" s="1"/>
      <c r="F74" s="2"/>
      <c r="G74" s="2"/>
      <c r="H74" s="2"/>
      <c r="I74" s="2"/>
      <c r="J74" s="2"/>
      <c r="K74" s="2"/>
      <c r="L74" s="2"/>
    </row>
    <row r="75" spans="2:12" s="10" customFormat="1" ht="12.75">
      <c r="B75" s="74" t="s">
        <v>104</v>
      </c>
      <c r="D75" s="2">
        <v>3029540</v>
      </c>
      <c r="E75" s="1"/>
      <c r="F75" s="2">
        <v>2762446</v>
      </c>
      <c r="G75" s="2"/>
      <c r="H75" s="2">
        <v>3029540</v>
      </c>
      <c r="I75" s="2"/>
      <c r="J75" s="2">
        <v>2762446</v>
      </c>
      <c r="K75" s="2"/>
      <c r="L75" s="2"/>
    </row>
    <row r="76" spans="2:12" s="10" customFormat="1" ht="12.75">
      <c r="B76" s="74" t="s">
        <v>105</v>
      </c>
      <c r="C76" s="5"/>
      <c r="D76" s="2">
        <v>-15620</v>
      </c>
      <c r="E76" s="1"/>
      <c r="F76" s="2">
        <v>-8791</v>
      </c>
      <c r="G76" s="2"/>
      <c r="H76" s="2">
        <v>-15620</v>
      </c>
      <c r="I76" s="2"/>
      <c r="J76" s="2">
        <v>-8791</v>
      </c>
      <c r="K76" s="2"/>
      <c r="L76" s="2"/>
    </row>
    <row r="77" spans="2:12" s="10" customFormat="1" ht="12.75">
      <c r="B77" s="74"/>
      <c r="C77" s="5"/>
      <c r="D77" s="14"/>
      <c r="E77" s="13"/>
      <c r="G77" s="13"/>
      <c r="K77" s="1"/>
      <c r="L77" s="2"/>
    </row>
    <row r="78" spans="2:12" s="10" customFormat="1" ht="13.5" thickBot="1">
      <c r="B78" s="74"/>
      <c r="C78" s="5"/>
      <c r="D78" s="25">
        <v>3013920</v>
      </c>
      <c r="E78" s="22"/>
      <c r="F78" s="25">
        <v>2753655</v>
      </c>
      <c r="G78" s="22"/>
      <c r="H78" s="25">
        <v>3013920</v>
      </c>
      <c r="I78" s="25" t="e">
        <v>#REF!</v>
      </c>
      <c r="J78" s="25">
        <v>2753655</v>
      </c>
      <c r="K78" s="1"/>
      <c r="L78" s="2"/>
    </row>
    <row r="79" spans="2:12" s="10" customFormat="1" ht="13.5" thickTop="1">
      <c r="B79" s="74" t="s">
        <v>53</v>
      </c>
      <c r="C79" s="2"/>
      <c r="D79" s="2"/>
      <c r="E79" s="1"/>
      <c r="F79" s="2"/>
      <c r="G79" s="1"/>
      <c r="H79" s="2"/>
      <c r="I79" s="1"/>
      <c r="J79" s="2"/>
      <c r="K79" s="2"/>
      <c r="L79" s="2"/>
    </row>
    <row r="80" spans="2:12" s="10" customFormat="1" ht="13.5" thickBot="1">
      <c r="B80" s="74" t="s">
        <v>54</v>
      </c>
      <c r="C80" s="2"/>
      <c r="D80" s="73">
        <v>2.0493798575225264</v>
      </c>
      <c r="E80" s="1"/>
      <c r="F80" s="73">
        <v>1.8686999313076154</v>
      </c>
      <c r="G80" s="1"/>
      <c r="H80" s="73">
        <v>2.0493798575225264</v>
      </c>
      <c r="I80" s="1"/>
      <c r="J80" s="73">
        <v>1.8686999313076154</v>
      </c>
      <c r="K80" s="2"/>
      <c r="L80" s="2"/>
    </row>
    <row r="81" spans="2:12" s="10" customFormat="1" ht="13.5" thickTop="1">
      <c r="B81" s="74"/>
      <c r="C81" s="2"/>
      <c r="D81" s="5"/>
      <c r="E81" s="1"/>
      <c r="F81" s="5"/>
      <c r="G81" s="1"/>
      <c r="H81" s="5"/>
      <c r="I81" s="1"/>
      <c r="J81" s="5"/>
      <c r="K81" s="2"/>
      <c r="L81" s="2"/>
    </row>
    <row r="82" spans="2:12" s="10" customFormat="1" ht="13.5" thickBot="1">
      <c r="B82" s="74" t="s">
        <v>55</v>
      </c>
      <c r="C82" s="2"/>
      <c r="D82" s="73">
        <v>2.0493798575225264</v>
      </c>
      <c r="E82" s="1"/>
      <c r="F82" s="73">
        <v>1.868699957015401</v>
      </c>
      <c r="G82" s="1"/>
      <c r="H82" s="73">
        <v>2.0493798575225264</v>
      </c>
      <c r="I82" s="1"/>
      <c r="J82" s="73">
        <v>1.8687001025582624</v>
      </c>
      <c r="K82" s="2"/>
      <c r="L82" s="13"/>
    </row>
    <row r="83" spans="2:12" s="10" customFormat="1" ht="13.5" thickTop="1">
      <c r="B83" s="74"/>
      <c r="C83" s="2"/>
      <c r="D83" s="5"/>
      <c r="E83" s="1"/>
      <c r="F83" s="5"/>
      <c r="G83" s="1"/>
      <c r="H83" s="5"/>
      <c r="I83" s="1"/>
      <c r="J83" s="5"/>
      <c r="K83" s="2"/>
      <c r="L83" s="13"/>
    </row>
    <row r="84" spans="2:12" s="10" customFormat="1" ht="12.75">
      <c r="B84" s="74"/>
      <c r="C84" s="2"/>
      <c r="D84" s="5"/>
      <c r="E84" s="5"/>
      <c r="F84" s="5"/>
      <c r="G84" s="5"/>
      <c r="H84" s="5"/>
      <c r="I84" s="5"/>
      <c r="J84" s="5"/>
      <c r="K84" s="2"/>
      <c r="L84" s="13"/>
    </row>
    <row r="85" spans="2:11" s="10" customFormat="1" ht="12.75">
      <c r="B85" s="74" t="s">
        <v>181</v>
      </c>
      <c r="C85" s="2"/>
      <c r="D85" s="2"/>
      <c r="E85" s="2"/>
      <c r="F85" s="2"/>
      <c r="G85" s="2"/>
      <c r="H85" s="2"/>
      <c r="I85" s="2"/>
      <c r="J85" s="2"/>
      <c r="K85" s="2"/>
    </row>
    <row r="86" spans="2:11" s="10" customFormat="1" ht="12.75">
      <c r="B86" s="2" t="s">
        <v>76</v>
      </c>
      <c r="C86" s="2"/>
      <c r="D86" s="2"/>
      <c r="E86" s="2"/>
      <c r="F86" s="2"/>
      <c r="G86" s="2"/>
      <c r="H86" s="2"/>
      <c r="I86" s="2"/>
      <c r="J86" s="2"/>
      <c r="K86" s="2"/>
    </row>
    <row r="87" spans="2:11" s="10" customFormat="1" ht="12.75">
      <c r="B87" s="74"/>
      <c r="C87" s="2"/>
      <c r="D87" s="2"/>
      <c r="E87" s="2"/>
      <c r="F87" s="2"/>
      <c r="G87" s="2"/>
      <c r="H87" s="2"/>
      <c r="I87" s="2"/>
      <c r="J87" s="2"/>
      <c r="K87" s="2"/>
    </row>
    <row r="88" spans="1:10" ht="12.75">
      <c r="A88" s="38"/>
      <c r="B88" s="76"/>
      <c r="C88" s="38"/>
      <c r="D88" s="1"/>
      <c r="E88" s="1"/>
      <c r="F88" s="1"/>
      <c r="G88" s="38"/>
      <c r="H88" s="38"/>
      <c r="I88" s="38"/>
      <c r="J88" s="38"/>
    </row>
    <row r="89" spans="1:11" ht="12.75">
      <c r="A89" s="38"/>
      <c r="B89" s="77"/>
      <c r="C89" s="38"/>
      <c r="D89" s="1"/>
      <c r="E89" s="1"/>
      <c r="F89" s="1"/>
      <c r="G89" s="38"/>
      <c r="H89" s="1"/>
      <c r="I89" s="1"/>
      <c r="J89" s="1"/>
      <c r="K89" s="38"/>
    </row>
    <row r="90" spans="1:11" ht="12.75">
      <c r="A90" s="38"/>
      <c r="B90" s="76"/>
      <c r="C90" s="38"/>
      <c r="D90" s="1"/>
      <c r="E90" s="1"/>
      <c r="F90" s="1"/>
      <c r="G90" s="38"/>
      <c r="H90" s="1"/>
      <c r="I90" s="1"/>
      <c r="J90" s="1"/>
      <c r="K90" s="38"/>
    </row>
    <row r="91" spans="1:10" ht="12.75">
      <c r="A91" s="38"/>
      <c r="B91" s="76"/>
      <c r="C91" s="38"/>
      <c r="D91" s="1"/>
      <c r="E91" s="1"/>
      <c r="F91" s="1"/>
      <c r="G91" s="38"/>
      <c r="H91" s="1"/>
      <c r="I91" s="1"/>
      <c r="J91" s="1"/>
    </row>
    <row r="92" spans="1:10" ht="12.75">
      <c r="A92" s="38"/>
      <c r="B92" s="76"/>
      <c r="C92" s="38"/>
      <c r="D92" s="1"/>
      <c r="E92" s="1"/>
      <c r="F92" s="1"/>
      <c r="G92" s="38"/>
      <c r="H92" s="1"/>
      <c r="I92" s="1"/>
      <c r="J92" s="1"/>
    </row>
    <row r="93" spans="1:10" ht="12.75">
      <c r="A93" s="38"/>
      <c r="B93" s="76"/>
      <c r="C93" s="38"/>
      <c r="D93" s="1"/>
      <c r="E93" s="1"/>
      <c r="F93" s="1"/>
      <c r="G93" s="38"/>
      <c r="H93" s="1"/>
      <c r="I93" s="1"/>
      <c r="J93" s="1"/>
    </row>
    <row r="94" spans="1:10" ht="12.75">
      <c r="A94" s="38"/>
      <c r="B94" s="76"/>
      <c r="C94" s="38"/>
      <c r="D94" s="1"/>
      <c r="E94" s="1"/>
      <c r="F94" s="1"/>
      <c r="G94" s="38"/>
      <c r="H94" s="1"/>
      <c r="I94" s="1"/>
      <c r="J94" s="1"/>
    </row>
    <row r="95" spans="1:10" ht="12.75">
      <c r="A95" s="38"/>
      <c r="B95" s="76"/>
      <c r="C95" s="38"/>
      <c r="D95" s="1"/>
      <c r="E95" s="1"/>
      <c r="F95" s="1"/>
      <c r="G95" s="38"/>
      <c r="H95" s="1"/>
      <c r="I95" s="1"/>
      <c r="J95" s="1"/>
    </row>
    <row r="96" spans="1:10" ht="12.75">
      <c r="A96" s="38"/>
      <c r="B96" s="76"/>
      <c r="C96" s="38"/>
      <c r="D96" s="22"/>
      <c r="E96" s="1"/>
      <c r="F96" s="22"/>
      <c r="G96" s="38"/>
      <c r="H96" s="22"/>
      <c r="I96" s="1"/>
      <c r="J96" s="22"/>
    </row>
    <row r="97" spans="2:10" ht="12.75">
      <c r="B97" s="76"/>
      <c r="D97" s="1"/>
      <c r="E97" s="2"/>
      <c r="F97" s="1"/>
      <c r="H97" s="1"/>
      <c r="J97" s="1"/>
    </row>
    <row r="98" ht="12.75">
      <c r="B98" s="74"/>
    </row>
    <row r="99" spans="2:4" ht="12.75">
      <c r="B99" s="74"/>
      <c r="D99" s="41"/>
    </row>
    <row r="100" spans="2:4" ht="12.75">
      <c r="B100" s="74"/>
      <c r="D100" s="41"/>
    </row>
    <row r="101" spans="2:4" ht="12.75">
      <c r="B101" s="74"/>
      <c r="D101" s="41"/>
    </row>
    <row r="102" spans="2:4" ht="12.75">
      <c r="B102" s="74"/>
      <c r="D102" s="41"/>
    </row>
    <row r="103" spans="2:4" ht="12.75">
      <c r="B103" s="74"/>
      <c r="D103" s="41"/>
    </row>
    <row r="104" spans="2:4" ht="12.75">
      <c r="B104" s="74"/>
      <c r="D104" s="41"/>
    </row>
    <row r="105" spans="2:4" ht="12.75">
      <c r="B105" s="74"/>
      <c r="D105" s="41"/>
    </row>
    <row r="106" spans="2:4" ht="12.75">
      <c r="B106" s="74"/>
      <c r="D106" s="41"/>
    </row>
    <row r="107" spans="2:4" ht="12.75">
      <c r="B107" s="74"/>
      <c r="D107" s="41"/>
    </row>
    <row r="108" spans="2:4" ht="12.75">
      <c r="B108" s="74"/>
      <c r="D108" s="41"/>
    </row>
    <row r="109" spans="2:4" ht="12.75">
      <c r="B109" s="74"/>
      <c r="D109" s="41"/>
    </row>
    <row r="110" spans="2:4" ht="12.75">
      <c r="B110" s="74"/>
      <c r="D110" s="41"/>
    </row>
    <row r="111" spans="2:4" ht="12.75">
      <c r="B111" s="74"/>
      <c r="D111" s="41"/>
    </row>
    <row r="112" spans="2:4" ht="12.75">
      <c r="B112" s="74"/>
      <c r="D112" s="41"/>
    </row>
    <row r="113" spans="2:4" ht="12.75">
      <c r="B113" s="74"/>
      <c r="D113" s="41"/>
    </row>
    <row r="114" spans="2:4" ht="12.75">
      <c r="B114" s="74"/>
      <c r="D114" s="41"/>
    </row>
    <row r="115" spans="2:4" ht="12.75">
      <c r="B115" s="74"/>
      <c r="D115" s="41"/>
    </row>
    <row r="116" spans="2:4" ht="12.75">
      <c r="B116" s="74"/>
      <c r="D116" s="41"/>
    </row>
    <row r="117" spans="2:4" ht="12.75">
      <c r="B117" s="74"/>
      <c r="D117" s="41"/>
    </row>
    <row r="118" spans="2:4" ht="12.75">
      <c r="B118" s="74"/>
      <c r="D118" s="41"/>
    </row>
    <row r="119" spans="2:4" ht="12.75">
      <c r="B119" s="74"/>
      <c r="D119" s="41"/>
    </row>
    <row r="120" spans="2:4" ht="12.75">
      <c r="B120" s="74"/>
      <c r="D120" s="41"/>
    </row>
    <row r="121" spans="2:4" ht="12.75">
      <c r="B121" s="74"/>
      <c r="D121" s="41"/>
    </row>
    <row r="122" spans="2:4" ht="12.75">
      <c r="B122" s="74"/>
      <c r="D122" s="40"/>
    </row>
    <row r="123" spans="2:4" ht="12.75">
      <c r="B123" s="5"/>
      <c r="D123" s="40"/>
    </row>
    <row r="124" spans="2:4" ht="12.75">
      <c r="B124" s="5"/>
      <c r="D124" s="40"/>
    </row>
    <row r="125" ht="12.75">
      <c r="B125" s="5"/>
    </row>
    <row r="126" ht="12.75">
      <c r="B126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0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4" customWidth="1"/>
    <col min="2" max="2" width="60.33203125" style="44" customWidth="1"/>
    <col min="3" max="3" width="18.66015625" style="44" bestFit="1" customWidth="1"/>
    <col min="4" max="4" width="1.0078125" style="44" customWidth="1"/>
    <col min="5" max="5" width="16.16015625" style="44" bestFit="1" customWidth="1"/>
    <col min="6" max="6" width="1.171875" style="44" customWidth="1"/>
    <col min="7" max="7" width="19.5" style="44" bestFit="1" customWidth="1"/>
    <col min="8" max="8" width="1.0078125" style="44" customWidth="1"/>
    <col min="9" max="9" width="18.83203125" style="44" bestFit="1" customWidth="1"/>
    <col min="10" max="10" width="1.171875" style="44" customWidth="1"/>
    <col min="11" max="11" width="14.33203125" style="44" bestFit="1" customWidth="1"/>
    <col min="12" max="12" width="1.171875" style="44" customWidth="1"/>
    <col min="13" max="13" width="18.66015625" style="44" bestFit="1" customWidth="1"/>
    <col min="14" max="14" width="9.5" style="44" bestFit="1" customWidth="1"/>
    <col min="15" max="16384" width="9.33203125" style="44" customWidth="1"/>
  </cols>
  <sheetData>
    <row r="1" spans="1:4" ht="14.25">
      <c r="A1" s="43" t="s">
        <v>166</v>
      </c>
      <c r="B1" s="43" t="s">
        <v>29</v>
      </c>
      <c r="C1" s="43"/>
      <c r="D1" s="43"/>
    </row>
    <row r="2" spans="1:4" ht="14.25">
      <c r="A2" s="43"/>
      <c r="B2" s="43" t="s">
        <v>17</v>
      </c>
      <c r="C2" s="43"/>
      <c r="D2" s="43"/>
    </row>
    <row r="3" spans="1:12" ht="14.25">
      <c r="A3" s="43"/>
      <c r="B3" s="43" t="s">
        <v>83</v>
      </c>
      <c r="C3" s="43"/>
      <c r="D3" s="59"/>
      <c r="F3" s="59"/>
      <c r="H3" s="59"/>
      <c r="J3" s="59"/>
      <c r="L3" s="59"/>
    </row>
    <row r="4" spans="1:12" ht="14.25">
      <c r="A4" s="43"/>
      <c r="B4" s="43"/>
      <c r="C4" s="45" t="s">
        <v>121</v>
      </c>
      <c r="D4" s="57"/>
      <c r="F4" s="57"/>
      <c r="H4" s="57"/>
      <c r="J4" s="57"/>
      <c r="L4" s="57"/>
    </row>
    <row r="5" spans="1:13" ht="14.25">
      <c r="A5" s="43"/>
      <c r="B5" s="43"/>
      <c r="C5" s="47" t="s">
        <v>12</v>
      </c>
      <c r="D5" s="81"/>
      <c r="E5" s="46" t="s">
        <v>107</v>
      </c>
      <c r="F5" s="81"/>
      <c r="G5" s="46" t="s">
        <v>14</v>
      </c>
      <c r="H5" s="81"/>
      <c r="I5" s="46" t="s">
        <v>16</v>
      </c>
      <c r="J5" s="81"/>
      <c r="K5" s="46" t="s">
        <v>109</v>
      </c>
      <c r="L5" s="81"/>
      <c r="M5" s="46" t="s">
        <v>16</v>
      </c>
    </row>
    <row r="6" spans="1:13" ht="14.25">
      <c r="A6" s="43"/>
      <c r="B6" s="43"/>
      <c r="C6" s="47" t="s">
        <v>13</v>
      </c>
      <c r="D6" s="81"/>
      <c r="E6" s="46" t="s">
        <v>108</v>
      </c>
      <c r="F6" s="81"/>
      <c r="G6" s="46" t="s">
        <v>15</v>
      </c>
      <c r="H6" s="81"/>
      <c r="I6" s="46"/>
      <c r="J6" s="81"/>
      <c r="K6" s="46" t="s">
        <v>110</v>
      </c>
      <c r="L6" s="81"/>
      <c r="M6" s="46" t="s">
        <v>40</v>
      </c>
    </row>
    <row r="7" spans="1:13" ht="14.25">
      <c r="A7" s="43"/>
      <c r="B7" s="43"/>
      <c r="C7" s="47"/>
      <c r="D7" s="81"/>
      <c r="E7" s="46"/>
      <c r="F7" s="81"/>
      <c r="G7" s="46"/>
      <c r="H7" s="81"/>
      <c r="I7" s="46"/>
      <c r="J7" s="81"/>
      <c r="K7" s="46" t="s">
        <v>111</v>
      </c>
      <c r="L7" s="81"/>
      <c r="M7" s="46"/>
    </row>
    <row r="8" spans="2:13" ht="14.25">
      <c r="B8" s="48"/>
      <c r="C8" s="49" t="s">
        <v>8</v>
      </c>
      <c r="D8" s="57"/>
      <c r="E8" s="49" t="s">
        <v>8</v>
      </c>
      <c r="F8" s="57"/>
      <c r="G8" s="49" t="s">
        <v>8</v>
      </c>
      <c r="H8" s="57"/>
      <c r="I8" s="49" t="s">
        <v>8</v>
      </c>
      <c r="J8" s="57"/>
      <c r="K8" s="49" t="s">
        <v>8</v>
      </c>
      <c r="L8" s="57"/>
      <c r="M8" s="49" t="s">
        <v>8</v>
      </c>
    </row>
    <row r="9" spans="2:13" ht="14.25">
      <c r="B9" s="44" t="s">
        <v>112</v>
      </c>
      <c r="C9" s="51">
        <v>147827158</v>
      </c>
      <c r="D9" s="82"/>
      <c r="E9" s="51">
        <v>5400842</v>
      </c>
      <c r="F9" s="82"/>
      <c r="G9" s="51">
        <v>-3148611</v>
      </c>
      <c r="H9" s="82"/>
      <c r="I9" s="51">
        <f>SUM(C9:H9)</f>
        <v>150079389</v>
      </c>
      <c r="J9" s="82"/>
      <c r="K9" s="51">
        <v>25126</v>
      </c>
      <c r="L9" s="82"/>
      <c r="M9" s="51">
        <f>+I9+K9</f>
        <v>150104515</v>
      </c>
    </row>
    <row r="10" spans="3:13" ht="14.25">
      <c r="C10" s="50"/>
      <c r="D10" s="62"/>
      <c r="E10" s="50"/>
      <c r="F10" s="62"/>
      <c r="G10" s="50"/>
      <c r="H10" s="62"/>
      <c r="I10" s="50"/>
      <c r="J10" s="62"/>
      <c r="K10" s="50"/>
      <c r="L10" s="62"/>
      <c r="M10" s="50"/>
    </row>
    <row r="11" spans="2:13" ht="14.25">
      <c r="B11" s="44" t="s">
        <v>114</v>
      </c>
      <c r="C11" s="52"/>
      <c r="D11" s="62"/>
      <c r="E11" s="52"/>
      <c r="F11" s="62"/>
      <c r="G11" s="52"/>
      <c r="H11" s="62"/>
      <c r="I11" s="52"/>
      <c r="J11" s="62"/>
      <c r="K11" s="52"/>
      <c r="L11" s="62"/>
      <c r="M11" s="52"/>
    </row>
    <row r="12" spans="3:13" ht="14.25">
      <c r="C12" s="50"/>
      <c r="D12" s="62"/>
      <c r="E12" s="50"/>
      <c r="F12" s="62"/>
      <c r="G12" s="50"/>
      <c r="H12" s="62"/>
      <c r="I12" s="50"/>
      <c r="J12" s="62"/>
      <c r="K12" s="50"/>
      <c r="L12" s="62"/>
      <c r="M12" s="50"/>
    </row>
    <row r="13" spans="2:13" ht="14.25">
      <c r="B13" s="44" t="s">
        <v>115</v>
      </c>
      <c r="C13" s="50">
        <f>+C9+C11</f>
        <v>147827158</v>
      </c>
      <c r="D13" s="62"/>
      <c r="E13" s="50">
        <f aca="true" t="shared" si="0" ref="E13:M13">+E9+E11</f>
        <v>5400842</v>
      </c>
      <c r="F13" s="62"/>
      <c r="G13" s="50">
        <f t="shared" si="0"/>
        <v>-3148611</v>
      </c>
      <c r="H13" s="62"/>
      <c r="I13" s="50">
        <f t="shared" si="0"/>
        <v>150079389</v>
      </c>
      <c r="J13" s="62"/>
      <c r="K13" s="50">
        <f t="shared" si="0"/>
        <v>25126</v>
      </c>
      <c r="L13" s="62"/>
      <c r="M13" s="50">
        <f t="shared" si="0"/>
        <v>150104515</v>
      </c>
    </row>
    <row r="14" spans="3:13" ht="14.25">
      <c r="C14" s="50"/>
      <c r="D14" s="62"/>
      <c r="E14" s="50"/>
      <c r="F14" s="62"/>
      <c r="G14" s="50"/>
      <c r="H14" s="62"/>
      <c r="I14" s="50"/>
      <c r="J14" s="62"/>
      <c r="K14" s="50"/>
      <c r="L14" s="62"/>
      <c r="M14" s="50"/>
    </row>
    <row r="15" spans="2:13" ht="15">
      <c r="B15" s="54" t="s">
        <v>132</v>
      </c>
      <c r="C15" s="50"/>
      <c r="D15" s="62"/>
      <c r="E15" s="50"/>
      <c r="F15" s="62"/>
      <c r="G15" s="50"/>
      <c r="H15" s="62"/>
      <c r="I15" s="50"/>
      <c r="J15" s="62"/>
      <c r="K15" s="50"/>
      <c r="L15" s="62"/>
      <c r="M15" s="50"/>
    </row>
    <row r="16" spans="2:13" ht="14.25">
      <c r="B16" s="44" t="s">
        <v>116</v>
      </c>
      <c r="C16" s="50"/>
      <c r="D16" s="62"/>
      <c r="E16" s="50"/>
      <c r="F16" s="62"/>
      <c r="G16" s="50"/>
      <c r="H16" s="62"/>
      <c r="I16" s="50"/>
      <c r="J16" s="62"/>
      <c r="K16" s="50"/>
      <c r="L16" s="62"/>
      <c r="M16" s="50"/>
    </row>
    <row r="17" spans="3:13" ht="14.25">
      <c r="C17" s="50"/>
      <c r="D17" s="62"/>
      <c r="E17" s="50"/>
      <c r="F17" s="62"/>
      <c r="G17" s="50"/>
      <c r="H17" s="62"/>
      <c r="I17" s="50"/>
      <c r="J17" s="62"/>
      <c r="K17" s="50"/>
      <c r="L17" s="62"/>
      <c r="M17" s="50"/>
    </row>
    <row r="18" spans="2:13" ht="14.25">
      <c r="B18" s="44" t="s">
        <v>130</v>
      </c>
      <c r="C18" s="50"/>
      <c r="D18" s="62"/>
      <c r="E18" s="50"/>
      <c r="F18" s="62"/>
      <c r="G18" s="50"/>
      <c r="H18" s="62"/>
      <c r="I18" s="50"/>
      <c r="J18" s="62"/>
      <c r="K18" s="50"/>
      <c r="L18" s="62"/>
      <c r="M18" s="50"/>
    </row>
    <row r="19" spans="3:13" ht="14.25">
      <c r="C19" s="50"/>
      <c r="D19" s="62"/>
      <c r="E19" s="50"/>
      <c r="F19" s="62"/>
      <c r="G19" s="50"/>
      <c r="H19" s="62"/>
      <c r="I19" s="50"/>
      <c r="J19" s="62"/>
      <c r="K19" s="50"/>
      <c r="L19" s="62"/>
      <c r="M19" s="50"/>
    </row>
    <row r="20" spans="2:13" ht="14.25">
      <c r="B20" s="44" t="s">
        <v>117</v>
      </c>
      <c r="C20" s="50"/>
      <c r="D20" s="62"/>
      <c r="E20" s="50"/>
      <c r="F20" s="62"/>
      <c r="G20" s="50"/>
      <c r="H20" s="62"/>
      <c r="I20" s="50"/>
      <c r="J20" s="62"/>
      <c r="K20" s="50"/>
      <c r="L20" s="62"/>
      <c r="M20" s="50"/>
    </row>
    <row r="21" spans="3:13" ht="14.25">
      <c r="C21" s="50"/>
      <c r="D21" s="62"/>
      <c r="E21" s="50"/>
      <c r="F21" s="62"/>
      <c r="G21" s="50"/>
      <c r="H21" s="62"/>
      <c r="I21" s="50"/>
      <c r="J21" s="62"/>
      <c r="K21" s="50"/>
      <c r="L21" s="62"/>
      <c r="M21" s="50"/>
    </row>
    <row r="22" spans="2:13" ht="14.25">
      <c r="B22" s="44" t="s">
        <v>131</v>
      </c>
      <c r="C22" s="50"/>
      <c r="D22" s="62"/>
      <c r="E22" s="50"/>
      <c r="F22" s="62"/>
      <c r="G22" s="50">
        <v>3029540</v>
      </c>
      <c r="H22" s="62"/>
      <c r="I22" s="50">
        <f>SUM(C22:H22)</f>
        <v>3029540</v>
      </c>
      <c r="J22" s="62"/>
      <c r="K22" s="50">
        <v>-15620</v>
      </c>
      <c r="L22" s="62"/>
      <c r="M22" s="51">
        <f>+I22+K22</f>
        <v>3013920</v>
      </c>
    </row>
    <row r="23" spans="3:13" ht="14.25">
      <c r="C23" s="50"/>
      <c r="D23" s="62"/>
      <c r="E23" s="50"/>
      <c r="F23" s="62"/>
      <c r="G23" s="50"/>
      <c r="H23" s="62"/>
      <c r="I23" s="50"/>
      <c r="J23" s="62"/>
      <c r="K23" s="50"/>
      <c r="L23" s="62"/>
      <c r="M23" s="50"/>
    </row>
    <row r="24" spans="2:13" ht="15" thickBot="1">
      <c r="B24" s="44" t="s">
        <v>113</v>
      </c>
      <c r="C24" s="80">
        <f>SUM(C13:C23)</f>
        <v>147827158</v>
      </c>
      <c r="D24" s="80"/>
      <c r="E24" s="80">
        <f>SUM(E13:E23)</f>
        <v>5400842</v>
      </c>
      <c r="F24" s="62"/>
      <c r="G24" s="80">
        <f>SUM(G13:G23)</f>
        <v>-119071</v>
      </c>
      <c r="H24" s="62"/>
      <c r="I24" s="80">
        <f>SUM(I13:I23)</f>
        <v>153108929</v>
      </c>
      <c r="J24" s="62"/>
      <c r="K24" s="80">
        <f>SUM(K13:K23)</f>
        <v>9506</v>
      </c>
      <c r="L24" s="62"/>
      <c r="M24" s="80">
        <f>SUM(M13:M23)</f>
        <v>153118435</v>
      </c>
    </row>
    <row r="25" spans="2:12" ht="15" thickTop="1">
      <c r="B25" s="44" t="s">
        <v>179</v>
      </c>
      <c r="D25" s="57"/>
      <c r="F25" s="57"/>
      <c r="H25" s="57"/>
      <c r="J25" s="57"/>
      <c r="L25" s="57"/>
    </row>
    <row r="26" spans="4:12" ht="14.25">
      <c r="D26" s="57"/>
      <c r="F26" s="57"/>
      <c r="H26" s="57"/>
      <c r="J26" s="57"/>
      <c r="L26" s="57"/>
    </row>
    <row r="27" spans="2:12" ht="14.25">
      <c r="B27" s="43"/>
      <c r="D27" s="57"/>
      <c r="F27" s="57"/>
      <c r="H27" s="57"/>
      <c r="J27" s="57"/>
      <c r="L27" s="57"/>
    </row>
    <row r="28" spans="2:12" ht="14.25">
      <c r="B28" s="43" t="s">
        <v>119</v>
      </c>
      <c r="D28" s="57"/>
      <c r="F28" s="57"/>
      <c r="H28" s="57"/>
      <c r="J28" s="57"/>
      <c r="L28" s="57"/>
    </row>
    <row r="29" spans="2:12" ht="14.25">
      <c r="B29" s="43" t="s">
        <v>120</v>
      </c>
      <c r="D29" s="57"/>
      <c r="F29" s="57"/>
      <c r="H29" s="57"/>
      <c r="J29" s="57"/>
      <c r="L29" s="57"/>
    </row>
    <row r="30" spans="3:12" ht="14.25">
      <c r="C30" s="45" t="s">
        <v>121</v>
      </c>
      <c r="D30" s="57"/>
      <c r="F30" s="57"/>
      <c r="H30" s="57"/>
      <c r="J30" s="57"/>
      <c r="L30" s="57"/>
    </row>
    <row r="31" spans="3:13" ht="14.25">
      <c r="C31" s="47" t="s">
        <v>12</v>
      </c>
      <c r="D31" s="81"/>
      <c r="E31" s="46" t="s">
        <v>107</v>
      </c>
      <c r="F31" s="81"/>
      <c r="G31" s="46" t="s">
        <v>14</v>
      </c>
      <c r="H31" s="81"/>
      <c r="I31" s="46" t="s">
        <v>16</v>
      </c>
      <c r="J31" s="81"/>
      <c r="K31" s="46" t="s">
        <v>109</v>
      </c>
      <c r="L31" s="81"/>
      <c r="M31" s="46" t="s">
        <v>16</v>
      </c>
    </row>
    <row r="32" spans="3:13" ht="14.25">
      <c r="C32" s="47" t="s">
        <v>13</v>
      </c>
      <c r="D32" s="81"/>
      <c r="E32" s="46" t="s">
        <v>108</v>
      </c>
      <c r="F32" s="81"/>
      <c r="G32" s="46" t="s">
        <v>15</v>
      </c>
      <c r="H32" s="81"/>
      <c r="I32" s="46"/>
      <c r="J32" s="81"/>
      <c r="K32" s="46" t="s">
        <v>110</v>
      </c>
      <c r="L32" s="81"/>
      <c r="M32" s="46" t="s">
        <v>40</v>
      </c>
    </row>
    <row r="33" spans="3:13" ht="14.25">
      <c r="C33" s="47"/>
      <c r="D33" s="81"/>
      <c r="E33" s="46"/>
      <c r="F33" s="81"/>
      <c r="G33" s="46"/>
      <c r="H33" s="81"/>
      <c r="I33" s="46"/>
      <c r="J33" s="81"/>
      <c r="K33" s="46" t="s">
        <v>111</v>
      </c>
      <c r="L33" s="81"/>
      <c r="M33" s="46"/>
    </row>
    <row r="34" spans="3:13" ht="14.25">
      <c r="C34" s="49" t="s">
        <v>8</v>
      </c>
      <c r="D34" s="57"/>
      <c r="E34" s="49" t="s">
        <v>8</v>
      </c>
      <c r="F34" s="57"/>
      <c r="G34" s="49" t="s">
        <v>8</v>
      </c>
      <c r="H34" s="57"/>
      <c r="I34" s="49" t="s">
        <v>8</v>
      </c>
      <c r="J34" s="57"/>
      <c r="K34" s="49" t="s">
        <v>8</v>
      </c>
      <c r="L34" s="57"/>
      <c r="M34" s="49" t="s">
        <v>8</v>
      </c>
    </row>
    <row r="35" spans="2:13" ht="14.25">
      <c r="B35" s="44" t="s">
        <v>60</v>
      </c>
      <c r="C35" s="51">
        <v>147827158</v>
      </c>
      <c r="D35" s="51"/>
      <c r="E35" s="51">
        <v>5400842</v>
      </c>
      <c r="F35" s="82"/>
      <c r="G35" s="51">
        <v>-10599088</v>
      </c>
      <c r="H35" s="50"/>
      <c r="I35" s="51">
        <f>SUM(C35:G35)</f>
        <v>142628912</v>
      </c>
      <c r="J35" s="50"/>
      <c r="K35" s="51">
        <v>52758</v>
      </c>
      <c r="L35" s="51"/>
      <c r="M35" s="51">
        <f>+I35+K35</f>
        <v>142681670</v>
      </c>
    </row>
    <row r="36" spans="3:13" ht="14.25">
      <c r="C36" s="50"/>
      <c r="D36" s="62"/>
      <c r="E36" s="50"/>
      <c r="F36" s="62"/>
      <c r="G36" s="50"/>
      <c r="H36" s="62"/>
      <c r="I36" s="50"/>
      <c r="J36" s="62"/>
      <c r="K36" s="50"/>
      <c r="L36" s="62"/>
      <c r="M36" s="50"/>
    </row>
    <row r="37" spans="2:13" ht="15">
      <c r="B37" s="54" t="s">
        <v>167</v>
      </c>
      <c r="C37" s="50"/>
      <c r="D37" s="62"/>
      <c r="E37" s="50"/>
      <c r="F37" s="62"/>
      <c r="G37" s="50"/>
      <c r="H37" s="62"/>
      <c r="I37" s="50"/>
      <c r="J37" s="62"/>
      <c r="K37" s="50"/>
      <c r="L37" s="62"/>
      <c r="M37" s="50"/>
    </row>
    <row r="38" spans="2:13" ht="14.25">
      <c r="B38" s="44" t="s">
        <v>116</v>
      </c>
      <c r="C38" s="50"/>
      <c r="D38" s="62"/>
      <c r="E38" s="50"/>
      <c r="F38" s="62"/>
      <c r="G38" s="50"/>
      <c r="H38" s="62"/>
      <c r="I38" s="50"/>
      <c r="J38" s="62"/>
      <c r="K38" s="50"/>
      <c r="L38" s="62"/>
      <c r="M38" s="50"/>
    </row>
    <row r="39" spans="3:13" ht="14.25">
      <c r="C39" s="50"/>
      <c r="D39" s="62"/>
      <c r="E39" s="50"/>
      <c r="F39" s="62"/>
      <c r="G39" s="50"/>
      <c r="H39" s="62"/>
      <c r="I39" s="50"/>
      <c r="J39" s="62"/>
      <c r="K39" s="50"/>
      <c r="L39" s="62"/>
      <c r="M39" s="50"/>
    </row>
    <row r="40" spans="2:13" ht="14.25">
      <c r="B40" s="44" t="s">
        <v>130</v>
      </c>
      <c r="C40" s="50"/>
      <c r="D40" s="62"/>
      <c r="E40" s="50"/>
      <c r="F40" s="62"/>
      <c r="G40" s="50"/>
      <c r="H40" s="62"/>
      <c r="I40" s="50"/>
      <c r="J40" s="62"/>
      <c r="K40" s="50"/>
      <c r="L40" s="62"/>
      <c r="M40" s="50"/>
    </row>
    <row r="41" spans="3:13" ht="14.25">
      <c r="C41" s="50"/>
      <c r="D41" s="62"/>
      <c r="E41" s="50"/>
      <c r="F41" s="62"/>
      <c r="G41" s="50"/>
      <c r="H41" s="62"/>
      <c r="I41" s="50"/>
      <c r="J41" s="62"/>
      <c r="K41" s="50"/>
      <c r="L41" s="62"/>
      <c r="M41" s="50"/>
    </row>
    <row r="42" spans="2:13" ht="14.25">
      <c r="B42" s="44" t="s">
        <v>117</v>
      </c>
      <c r="C42" s="50"/>
      <c r="D42" s="62"/>
      <c r="E42" s="50"/>
      <c r="F42" s="62"/>
      <c r="G42" s="50"/>
      <c r="H42" s="62"/>
      <c r="I42" s="50"/>
      <c r="J42" s="62"/>
      <c r="K42" s="50"/>
      <c r="L42" s="62"/>
      <c r="M42" s="50"/>
    </row>
    <row r="43" spans="3:13" ht="14.25">
      <c r="C43" s="50"/>
      <c r="D43" s="62"/>
      <c r="E43" s="50"/>
      <c r="F43" s="62"/>
      <c r="G43" s="50"/>
      <c r="H43" s="62"/>
      <c r="I43" s="50"/>
      <c r="J43" s="62"/>
      <c r="K43" s="50"/>
      <c r="L43" s="62"/>
      <c r="M43" s="50"/>
    </row>
    <row r="44" spans="2:13" ht="14.25">
      <c r="B44" s="44" t="s">
        <v>131</v>
      </c>
      <c r="C44" s="50"/>
      <c r="D44" s="62"/>
      <c r="E44" s="50"/>
      <c r="F44" s="62"/>
      <c r="G44" s="50">
        <v>7450477</v>
      </c>
      <c r="H44" s="62"/>
      <c r="I44" s="50">
        <f>SUM(C44:H44)</f>
        <v>7450477</v>
      </c>
      <c r="J44" s="62"/>
      <c r="K44" s="50">
        <v>-27632</v>
      </c>
      <c r="L44" s="62"/>
      <c r="M44" s="51">
        <f>+I44+K44</f>
        <v>7422845</v>
      </c>
    </row>
    <row r="45" spans="3:13" ht="14.25">
      <c r="C45" s="52"/>
      <c r="D45" s="62"/>
      <c r="E45" s="52"/>
      <c r="F45" s="62"/>
      <c r="G45" s="52"/>
      <c r="H45" s="62"/>
      <c r="I45" s="52"/>
      <c r="J45" s="62"/>
      <c r="K45" s="52"/>
      <c r="L45" s="62"/>
      <c r="M45" s="52"/>
    </row>
    <row r="46" spans="2:13" ht="15" thickBot="1">
      <c r="B46" s="44" t="s">
        <v>61</v>
      </c>
      <c r="C46" s="80">
        <f>SUM(C35:C45)</f>
        <v>147827158</v>
      </c>
      <c r="D46" s="62"/>
      <c r="E46" s="80">
        <f>SUM(E35:E45)</f>
        <v>5400842</v>
      </c>
      <c r="F46" s="62"/>
      <c r="G46" s="80">
        <f>SUM(G35:G45)</f>
        <v>-3148611</v>
      </c>
      <c r="H46" s="62"/>
      <c r="I46" s="80">
        <f>SUM(I35:I45)</f>
        <v>150079389</v>
      </c>
      <c r="J46" s="62"/>
      <c r="K46" s="80">
        <f>SUM(K35:K45)</f>
        <v>25126</v>
      </c>
      <c r="L46" s="62"/>
      <c r="M46" s="80">
        <f>SUM(M35:M45)</f>
        <v>150104515</v>
      </c>
    </row>
    <row r="47" spans="3:13" ht="15" thickTop="1">
      <c r="C47" s="50"/>
      <c r="D47" s="62"/>
      <c r="E47" s="50"/>
      <c r="F47" s="62"/>
      <c r="G47" s="50"/>
      <c r="H47" s="62"/>
      <c r="I47" s="50"/>
      <c r="J47" s="62"/>
      <c r="K47" s="50"/>
      <c r="L47" s="62"/>
      <c r="M47" s="50"/>
    </row>
    <row r="48" spans="2:13" ht="14.25">
      <c r="B48" s="44" t="s">
        <v>179</v>
      </c>
      <c r="C48" s="50"/>
      <c r="D48" s="62"/>
      <c r="E48" s="50"/>
      <c r="F48" s="62"/>
      <c r="G48" s="50"/>
      <c r="H48" s="62"/>
      <c r="I48" s="50"/>
      <c r="J48" s="62"/>
      <c r="K48" s="50"/>
      <c r="L48" s="62"/>
      <c r="M48" s="50"/>
    </row>
    <row r="49" spans="3:13" ht="14.25">
      <c r="C49" s="50"/>
      <c r="D49" s="62"/>
      <c r="E49" s="50"/>
      <c r="F49" s="62"/>
      <c r="G49" s="50"/>
      <c r="H49" s="62"/>
      <c r="I49" s="50"/>
      <c r="J49" s="62"/>
      <c r="K49" s="50"/>
      <c r="L49" s="62"/>
      <c r="M49" s="50"/>
    </row>
    <row r="50" spans="2:13" ht="14.25">
      <c r="B50" s="50" t="s">
        <v>118</v>
      </c>
      <c r="D50" s="57"/>
      <c r="F50" s="57"/>
      <c r="H50" s="57"/>
      <c r="I50" s="53"/>
      <c r="J50" s="57"/>
      <c r="K50" s="50"/>
      <c r="L50" s="57"/>
      <c r="M50" s="50"/>
    </row>
    <row r="51" spans="2:13" ht="14.25">
      <c r="B51" s="50" t="str">
        <f>+PL!B86</f>
        <v>with the Audited Financial Statements for the year ended 31 December 2009)</v>
      </c>
      <c r="D51" s="57"/>
      <c r="F51" s="57"/>
      <c r="H51" s="57"/>
      <c r="J51" s="57"/>
      <c r="K51" s="50"/>
      <c r="L51" s="57"/>
      <c r="M51" s="50"/>
    </row>
    <row r="52" spans="4:14" ht="14.25">
      <c r="D52" s="57"/>
      <c r="F52" s="57"/>
      <c r="H52" s="57"/>
      <c r="J52" s="57"/>
      <c r="K52" s="50"/>
      <c r="L52" s="57"/>
      <c r="M52" s="50"/>
      <c r="N52" s="53"/>
    </row>
    <row r="53" spans="2:13" ht="14.25">
      <c r="B53" s="48" t="s">
        <v>127</v>
      </c>
      <c r="D53" s="57"/>
      <c r="F53" s="57"/>
      <c r="G53" s="46" t="s">
        <v>128</v>
      </c>
      <c r="H53" s="57"/>
      <c r="I53" s="46" t="s">
        <v>128</v>
      </c>
      <c r="J53" s="57"/>
      <c r="K53" s="50"/>
      <c r="L53" s="57"/>
      <c r="M53" s="50"/>
    </row>
    <row r="54" spans="2:13" ht="14.25">
      <c r="B54" s="48"/>
      <c r="D54" s="57"/>
      <c r="F54" s="57"/>
      <c r="G54" s="46" t="s">
        <v>129</v>
      </c>
      <c r="H54" s="57"/>
      <c r="I54" s="46" t="s">
        <v>129</v>
      </c>
      <c r="J54" s="57"/>
      <c r="K54" s="50"/>
      <c r="L54" s="57"/>
      <c r="M54" s="50"/>
    </row>
    <row r="55" spans="4:13" ht="14.25">
      <c r="D55" s="57"/>
      <c r="F55" s="57"/>
      <c r="G55" s="79">
        <v>40268</v>
      </c>
      <c r="H55" s="57"/>
      <c r="I55" s="79">
        <v>39903</v>
      </c>
      <c r="J55" s="57"/>
      <c r="K55" s="50"/>
      <c r="L55" s="57"/>
      <c r="M55" s="50"/>
    </row>
    <row r="56" spans="2:13" ht="14.25">
      <c r="B56" s="44" t="s">
        <v>122</v>
      </c>
      <c r="D56" s="57"/>
      <c r="F56" s="57"/>
      <c r="G56" s="50">
        <v>5400842</v>
      </c>
      <c r="H56" s="62"/>
      <c r="I56" s="50">
        <v>5400842</v>
      </c>
      <c r="J56" s="57"/>
      <c r="K56" s="50"/>
      <c r="L56" s="57"/>
      <c r="M56" s="50"/>
    </row>
    <row r="57" spans="2:13" ht="14.25">
      <c r="B57" s="44" t="s">
        <v>123</v>
      </c>
      <c r="D57" s="57"/>
      <c r="F57" s="57"/>
      <c r="G57" s="50">
        <v>0</v>
      </c>
      <c r="H57" s="62"/>
      <c r="I57" s="50">
        <v>0</v>
      </c>
      <c r="J57" s="57"/>
      <c r="K57" s="50"/>
      <c r="L57" s="57"/>
      <c r="M57" s="50"/>
    </row>
    <row r="58" spans="2:13" ht="14.25">
      <c r="B58" s="44" t="s">
        <v>124</v>
      </c>
      <c r="D58" s="57"/>
      <c r="F58" s="57"/>
      <c r="G58" s="50">
        <v>0</v>
      </c>
      <c r="H58" s="62"/>
      <c r="I58" s="50">
        <v>0</v>
      </c>
      <c r="J58" s="57"/>
      <c r="K58" s="50"/>
      <c r="L58" s="57"/>
      <c r="M58" s="50"/>
    </row>
    <row r="59" spans="2:13" ht="14.25">
      <c r="B59" s="44" t="s">
        <v>125</v>
      </c>
      <c r="D59" s="57"/>
      <c r="F59" s="57"/>
      <c r="G59" s="50">
        <v>0</v>
      </c>
      <c r="H59" s="62"/>
      <c r="I59" s="50">
        <v>0</v>
      </c>
      <c r="J59" s="57"/>
      <c r="K59" s="50"/>
      <c r="L59" s="57"/>
      <c r="M59" s="50"/>
    </row>
    <row r="60" spans="2:13" ht="14.25">
      <c r="B60" s="44" t="s">
        <v>126</v>
      </c>
      <c r="D60" s="57"/>
      <c r="F60" s="57"/>
      <c r="G60" s="50">
        <v>0</v>
      </c>
      <c r="H60" s="62"/>
      <c r="I60" s="50">
        <v>0</v>
      </c>
      <c r="J60" s="57"/>
      <c r="K60" s="50"/>
      <c r="L60" s="57"/>
      <c r="M60" s="50"/>
    </row>
    <row r="61" spans="4:13" ht="14.25">
      <c r="D61" s="57"/>
      <c r="F61" s="57"/>
      <c r="G61" s="88">
        <f>SUM(G56:G60)</f>
        <v>5400842</v>
      </c>
      <c r="H61" s="62"/>
      <c r="I61" s="88">
        <f>SUM(I56:I60)</f>
        <v>5400842</v>
      </c>
      <c r="J61" s="57"/>
      <c r="K61" s="50"/>
      <c r="L61" s="57"/>
      <c r="M61" s="50"/>
    </row>
    <row r="62" spans="4:13" ht="14.25">
      <c r="D62" s="57"/>
      <c r="F62" s="57"/>
      <c r="H62" s="57"/>
      <c r="J62" s="57"/>
      <c r="K62" s="50"/>
      <c r="L62" s="57"/>
      <c r="M62" s="50"/>
    </row>
    <row r="63" spans="4:13" ht="14.25">
      <c r="D63" s="57"/>
      <c r="F63" s="57"/>
      <c r="H63" s="57"/>
      <c r="J63" s="57"/>
      <c r="K63" s="50"/>
      <c r="L63" s="57"/>
      <c r="M63" s="50"/>
    </row>
    <row r="64" spans="4:13" ht="14.25">
      <c r="D64" s="57"/>
      <c r="F64" s="57"/>
      <c r="H64" s="57"/>
      <c r="J64" s="57"/>
      <c r="K64" s="50"/>
      <c r="L64" s="57"/>
      <c r="M64" s="50"/>
    </row>
    <row r="65" spans="4:13" ht="14.25">
      <c r="D65" s="57"/>
      <c r="F65" s="57"/>
      <c r="H65" s="57"/>
      <c r="J65" s="57"/>
      <c r="K65" s="50"/>
      <c r="L65" s="57"/>
      <c r="M65" s="50"/>
    </row>
    <row r="66" spans="4:13" ht="14.25">
      <c r="D66" s="57"/>
      <c r="F66" s="57"/>
      <c r="H66" s="57"/>
      <c r="J66" s="57"/>
      <c r="K66" s="50"/>
      <c r="L66" s="57"/>
      <c r="M66" s="50"/>
    </row>
    <row r="67" spans="4:12" ht="14.25">
      <c r="D67" s="57"/>
      <c r="F67" s="57"/>
      <c r="H67" s="57"/>
      <c r="J67" s="57"/>
      <c r="L67" s="57"/>
    </row>
    <row r="68" spans="4:12" ht="14.25">
      <c r="D68" s="57"/>
      <c r="F68" s="57"/>
      <c r="H68" s="57"/>
      <c r="J68" s="57"/>
      <c r="L68" s="57"/>
    </row>
    <row r="69" spans="4:12" ht="14.25">
      <c r="D69" s="57"/>
      <c r="F69" s="57"/>
      <c r="H69" s="57"/>
      <c r="J69" s="57"/>
      <c r="L69" s="57"/>
    </row>
    <row r="70" spans="4:12" ht="14.25">
      <c r="D70" s="57"/>
      <c r="F70" s="57"/>
      <c r="H70" s="57"/>
      <c r="J70" s="57"/>
      <c r="L70" s="57"/>
    </row>
    <row r="71" spans="4:12" ht="14.25">
      <c r="D71" s="57"/>
      <c r="F71" s="57"/>
      <c r="H71" s="57"/>
      <c r="J71" s="57"/>
      <c r="L71" s="57"/>
    </row>
    <row r="72" spans="4:12" ht="14.25">
      <c r="D72" s="57"/>
      <c r="F72" s="57"/>
      <c r="H72" s="57"/>
      <c r="J72" s="57"/>
      <c r="L72" s="57"/>
    </row>
    <row r="73" spans="4:12" ht="14.25">
      <c r="D73" s="57"/>
      <c r="F73" s="57"/>
      <c r="H73" s="57"/>
      <c r="J73" s="57"/>
      <c r="L73" s="57"/>
    </row>
    <row r="74" spans="4:12" ht="14.25">
      <c r="D74" s="57"/>
      <c r="F74" s="57"/>
      <c r="H74" s="57"/>
      <c r="J74" s="57"/>
      <c r="L74" s="57"/>
    </row>
    <row r="75" spans="4:12" ht="14.25">
      <c r="D75" s="57"/>
      <c r="F75" s="57"/>
      <c r="H75" s="57"/>
      <c r="J75" s="57"/>
      <c r="L75" s="57"/>
    </row>
    <row r="76" spans="4:12" ht="14.25">
      <c r="D76" s="57"/>
      <c r="F76" s="57"/>
      <c r="H76" s="57"/>
      <c r="J76" s="57"/>
      <c r="L76" s="57"/>
    </row>
    <row r="77" spans="4:12" ht="14.25">
      <c r="D77" s="57"/>
      <c r="F77" s="57"/>
      <c r="H77" s="57"/>
      <c r="J77" s="57"/>
      <c r="L77" s="57"/>
    </row>
    <row r="78" spans="4:12" ht="14.25">
      <c r="D78" s="57"/>
      <c r="F78" s="57"/>
      <c r="H78" s="57"/>
      <c r="J78" s="57"/>
      <c r="L78" s="57"/>
    </row>
    <row r="79" spans="4:12" ht="14.25">
      <c r="D79" s="57"/>
      <c r="F79" s="57"/>
      <c r="H79" s="57"/>
      <c r="J79" s="57"/>
      <c r="L79" s="57"/>
    </row>
    <row r="80" spans="4:12" ht="14.25">
      <c r="D80" s="57"/>
      <c r="F80" s="57"/>
      <c r="H80" s="57"/>
      <c r="J80" s="57"/>
      <c r="L80" s="5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2" style="44" customWidth="1"/>
    <col min="2" max="2" width="77.66015625" style="44" customWidth="1"/>
    <col min="3" max="3" width="27" style="44" customWidth="1"/>
    <col min="4" max="4" width="22.16015625" style="44" bestFit="1" customWidth="1"/>
    <col min="5" max="5" width="15.5" style="44" bestFit="1" customWidth="1"/>
    <col min="6" max="6" width="16.66015625" style="44" bestFit="1" customWidth="1"/>
    <col min="7" max="7" width="15.16015625" style="44" bestFit="1" customWidth="1"/>
    <col min="8" max="16384" width="9.33203125" style="44" customWidth="1"/>
  </cols>
  <sheetData>
    <row r="1" ht="15">
      <c r="A1" s="54" t="s">
        <v>29</v>
      </c>
    </row>
    <row r="2" spans="1:5" ht="15">
      <c r="A2" s="54" t="s">
        <v>133</v>
      </c>
      <c r="C2" s="43"/>
      <c r="D2" s="53"/>
      <c r="E2" s="55"/>
    </row>
    <row r="3" spans="1:3" ht="15">
      <c r="A3" s="54" t="str">
        <f>+PL!A3</f>
        <v>FOR THE QUARTER ENDED 31 MARCH 2010</v>
      </c>
      <c r="C3" s="43"/>
    </row>
    <row r="4" spans="3:4" ht="14.25">
      <c r="C4" s="47" t="s">
        <v>139</v>
      </c>
      <c r="D4" s="46" t="s">
        <v>140</v>
      </c>
    </row>
    <row r="5" spans="3:8" ht="15">
      <c r="C5" s="47"/>
      <c r="D5" s="47" t="s">
        <v>141</v>
      </c>
      <c r="E5" s="56"/>
      <c r="F5" s="56"/>
      <c r="G5" s="57"/>
      <c r="H5" s="57"/>
    </row>
    <row r="6" spans="3:8" ht="15">
      <c r="C6" s="47"/>
      <c r="D6" s="47" t="s">
        <v>142</v>
      </c>
      <c r="E6" s="56"/>
      <c r="F6" s="56"/>
      <c r="G6" s="57"/>
      <c r="H6" s="57"/>
    </row>
    <row r="7" spans="3:8" ht="15">
      <c r="C7" s="47"/>
      <c r="D7" s="47"/>
      <c r="E7" s="56"/>
      <c r="F7" s="56"/>
      <c r="G7" s="57"/>
      <c r="H7" s="57"/>
    </row>
    <row r="8" spans="3:8" ht="15">
      <c r="C8" s="83" t="s">
        <v>143</v>
      </c>
      <c r="D8" s="83" t="s">
        <v>144</v>
      </c>
      <c r="E8" s="58"/>
      <c r="F8" s="58"/>
      <c r="G8" s="57"/>
      <c r="H8" s="57"/>
    </row>
    <row r="9" spans="3:8" ht="15">
      <c r="C9" s="47" t="s">
        <v>8</v>
      </c>
      <c r="D9" s="47" t="s">
        <v>8</v>
      </c>
      <c r="E9" s="56"/>
      <c r="F9" s="56"/>
      <c r="G9" s="57"/>
      <c r="H9" s="57"/>
    </row>
    <row r="10" spans="3:8" ht="14.25">
      <c r="C10" s="43"/>
      <c r="D10" s="43"/>
      <c r="E10" s="59"/>
      <c r="F10" s="59"/>
      <c r="G10" s="57"/>
      <c r="H10" s="57"/>
    </row>
    <row r="11" spans="1:8" ht="15">
      <c r="A11" s="60"/>
      <c r="B11" s="84" t="s">
        <v>148</v>
      </c>
      <c r="C11" s="61">
        <v>3695015</v>
      </c>
      <c r="D11" s="61">
        <v>3436648</v>
      </c>
      <c r="E11" s="50"/>
      <c r="F11" s="62"/>
      <c r="G11" s="62"/>
      <c r="H11" s="57"/>
    </row>
    <row r="12" spans="1:8" ht="14.25">
      <c r="A12" s="63"/>
      <c r="B12" s="63"/>
      <c r="C12" s="61"/>
      <c r="D12" s="61"/>
      <c r="E12" s="50"/>
      <c r="F12" s="62"/>
      <c r="G12" s="62"/>
      <c r="H12" s="57"/>
    </row>
    <row r="13" spans="1:8" ht="14.25">
      <c r="A13" s="63"/>
      <c r="B13" s="63"/>
      <c r="C13" s="61"/>
      <c r="D13" s="61"/>
      <c r="E13" s="50"/>
      <c r="F13" s="62"/>
      <c r="G13" s="62"/>
      <c r="H13" s="57"/>
    </row>
    <row r="14" spans="1:8" ht="14.25">
      <c r="A14" s="60"/>
      <c r="B14" s="60" t="s">
        <v>169</v>
      </c>
      <c r="C14" s="61"/>
      <c r="D14" s="61"/>
      <c r="E14" s="50"/>
      <c r="F14" s="62"/>
      <c r="G14" s="62"/>
      <c r="H14" s="57"/>
    </row>
    <row r="15" spans="1:8" ht="14.25">
      <c r="A15" s="60"/>
      <c r="B15" s="60" t="s">
        <v>134</v>
      </c>
      <c r="C15" s="61">
        <v>717403</v>
      </c>
      <c r="D15" s="61">
        <v>707837</v>
      </c>
      <c r="E15" s="50"/>
      <c r="F15" s="62"/>
      <c r="G15" s="62"/>
      <c r="H15" s="57"/>
    </row>
    <row r="16" spans="1:8" ht="14.25">
      <c r="A16" s="60"/>
      <c r="B16" s="60" t="s">
        <v>135</v>
      </c>
      <c r="C16" s="61">
        <v>467572</v>
      </c>
      <c r="D16" s="61">
        <v>379029</v>
      </c>
      <c r="E16" s="50"/>
      <c r="F16" s="62"/>
      <c r="G16" s="62"/>
      <c r="H16" s="57"/>
    </row>
    <row r="17" spans="1:8" ht="14.25">
      <c r="A17" s="60"/>
      <c r="B17" s="60" t="s">
        <v>136</v>
      </c>
      <c r="C17" s="61"/>
      <c r="D17" s="50"/>
      <c r="E17" s="50"/>
      <c r="F17" s="62"/>
      <c r="G17" s="62"/>
      <c r="H17" s="57"/>
    </row>
    <row r="18" spans="1:8" ht="14.25">
      <c r="A18" s="60"/>
      <c r="B18" s="60" t="s">
        <v>137</v>
      </c>
      <c r="C18" s="61"/>
      <c r="D18" s="50"/>
      <c r="E18" s="50"/>
      <c r="F18" s="62"/>
      <c r="G18" s="62"/>
      <c r="H18" s="57"/>
    </row>
    <row r="19" spans="1:8" ht="14.25">
      <c r="A19" s="60"/>
      <c r="B19" s="60" t="s">
        <v>168</v>
      </c>
      <c r="C19" s="61">
        <v>-147105</v>
      </c>
      <c r="D19" s="50">
        <v>913033</v>
      </c>
      <c r="E19" s="50"/>
      <c r="F19" s="62"/>
      <c r="G19" s="62"/>
      <c r="H19" s="57"/>
    </row>
    <row r="20" spans="1:8" ht="14.25">
      <c r="A20" s="60"/>
      <c r="B20" s="60" t="s">
        <v>138</v>
      </c>
      <c r="C20" s="61">
        <v>66229</v>
      </c>
      <c r="D20" s="61">
        <v>-254775</v>
      </c>
      <c r="E20" s="50"/>
      <c r="F20" s="62"/>
      <c r="G20" s="62"/>
      <c r="H20" s="57"/>
    </row>
    <row r="21" spans="1:8" ht="14.25">
      <c r="A21" s="60"/>
      <c r="B21" s="60"/>
      <c r="C21" s="64"/>
      <c r="D21" s="64"/>
      <c r="E21" s="50"/>
      <c r="F21" s="66"/>
      <c r="G21" s="62"/>
      <c r="H21" s="57"/>
    </row>
    <row r="22" spans="1:8" ht="14.25">
      <c r="A22" s="60"/>
      <c r="B22" s="65" t="s">
        <v>56</v>
      </c>
      <c r="C22" s="61">
        <f>SUM(C11:C21)</f>
        <v>4799114</v>
      </c>
      <c r="D22" s="61">
        <f>SUM(D11:D21)</f>
        <v>5181772</v>
      </c>
      <c r="E22" s="50"/>
      <c r="F22" s="66"/>
      <c r="G22" s="62"/>
      <c r="H22" s="57"/>
    </row>
    <row r="23" spans="1:8" ht="14.25">
      <c r="A23" s="60"/>
      <c r="B23" s="60"/>
      <c r="C23" s="61"/>
      <c r="D23" s="61"/>
      <c r="E23" s="50"/>
      <c r="F23" s="66"/>
      <c r="G23" s="62"/>
      <c r="H23" s="57"/>
    </row>
    <row r="24" spans="1:8" ht="14.25">
      <c r="A24" s="60"/>
      <c r="B24" s="60" t="s">
        <v>18</v>
      </c>
      <c r="C24" s="61"/>
      <c r="D24" s="61"/>
      <c r="E24" s="50"/>
      <c r="F24" s="66"/>
      <c r="G24" s="62"/>
      <c r="H24" s="57"/>
    </row>
    <row r="25" spans="1:8" ht="14.25">
      <c r="A25" s="60"/>
      <c r="B25" s="60" t="s">
        <v>19</v>
      </c>
      <c r="C25" s="61">
        <v>-7746974</v>
      </c>
      <c r="D25" s="61">
        <v>-3168462</v>
      </c>
      <c r="E25" s="50"/>
      <c r="F25" s="62"/>
      <c r="G25" s="62"/>
      <c r="H25" s="57"/>
    </row>
    <row r="26" spans="1:8" ht="14.25">
      <c r="A26" s="60"/>
      <c r="B26" s="60" t="s">
        <v>20</v>
      </c>
      <c r="C26" s="61">
        <v>-2557469</v>
      </c>
      <c r="D26" s="61">
        <v>-414347</v>
      </c>
      <c r="E26" s="50"/>
      <c r="F26" s="62"/>
      <c r="G26" s="62"/>
      <c r="H26" s="57"/>
    </row>
    <row r="27" spans="1:8" ht="14.25">
      <c r="A27" s="60"/>
      <c r="B27" s="60"/>
      <c r="C27" s="64"/>
      <c r="D27" s="64"/>
      <c r="E27" s="50"/>
      <c r="F27" s="66"/>
      <c r="G27" s="62"/>
      <c r="H27" s="57"/>
    </row>
    <row r="28" spans="1:8" ht="14.25">
      <c r="A28" s="60"/>
      <c r="B28" s="65" t="s">
        <v>145</v>
      </c>
      <c r="C28" s="61">
        <f>SUM(C22:C27)</f>
        <v>-5505329</v>
      </c>
      <c r="D28" s="61">
        <f>SUM(D22:D27)</f>
        <v>1598963</v>
      </c>
      <c r="E28" s="50"/>
      <c r="F28" s="66"/>
      <c r="G28" s="62"/>
      <c r="H28" s="57"/>
    </row>
    <row r="29" spans="1:8" ht="14.25">
      <c r="A29" s="60"/>
      <c r="B29" s="60"/>
      <c r="C29" s="61"/>
      <c r="D29" s="61"/>
      <c r="E29" s="50"/>
      <c r="F29" s="66"/>
      <c r="G29" s="62"/>
      <c r="H29" s="57"/>
    </row>
    <row r="30" spans="1:8" ht="14.25">
      <c r="A30" s="60"/>
      <c r="B30" s="60" t="s">
        <v>170</v>
      </c>
      <c r="C30" s="61">
        <v>-470875</v>
      </c>
      <c r="D30" s="61">
        <v>-137568</v>
      </c>
      <c r="E30" s="50"/>
      <c r="F30" s="62"/>
      <c r="G30" s="62"/>
      <c r="H30" s="57"/>
    </row>
    <row r="31" spans="1:8" ht="14.25">
      <c r="A31" s="101"/>
      <c r="B31" s="75" t="s">
        <v>171</v>
      </c>
      <c r="C31" s="61">
        <v>-467572</v>
      </c>
      <c r="D31" s="50">
        <v>-379029</v>
      </c>
      <c r="E31" s="50"/>
      <c r="F31" s="62"/>
      <c r="G31" s="62"/>
      <c r="H31" s="57"/>
    </row>
    <row r="32" spans="1:8" ht="14.25">
      <c r="A32" s="60"/>
      <c r="B32" s="60"/>
      <c r="C32" s="66"/>
      <c r="D32" s="66"/>
      <c r="E32" s="50"/>
      <c r="F32" s="66"/>
      <c r="G32" s="62"/>
      <c r="H32" s="57"/>
    </row>
    <row r="33" spans="1:8" ht="15.75" customHeight="1">
      <c r="A33" s="60"/>
      <c r="B33" s="89" t="s">
        <v>146</v>
      </c>
      <c r="C33" s="67">
        <f>SUM(C28:C32)</f>
        <v>-6443776</v>
      </c>
      <c r="D33" s="67">
        <f>SUM(D28:D32)</f>
        <v>1082366</v>
      </c>
      <c r="E33" s="50"/>
      <c r="F33" s="66"/>
      <c r="G33" s="62"/>
      <c r="H33" s="57"/>
    </row>
    <row r="34" spans="1:8" ht="14.25">
      <c r="A34" s="60"/>
      <c r="B34" s="60"/>
      <c r="C34" s="43"/>
      <c r="D34" s="43"/>
      <c r="E34" s="50"/>
      <c r="F34" s="59"/>
      <c r="G34" s="62"/>
      <c r="H34" s="57"/>
    </row>
    <row r="35" spans="1:8" ht="15">
      <c r="A35" s="60"/>
      <c r="B35" s="84" t="s">
        <v>147</v>
      </c>
      <c r="C35" s="61"/>
      <c r="D35" s="50"/>
      <c r="E35" s="50"/>
      <c r="F35" s="62"/>
      <c r="G35" s="62"/>
      <c r="H35" s="57"/>
    </row>
    <row r="36" spans="1:8" ht="14.25">
      <c r="A36" s="60"/>
      <c r="B36" s="60" t="s">
        <v>149</v>
      </c>
      <c r="C36" s="61">
        <v>-46464</v>
      </c>
      <c r="D36" s="61">
        <v>-146644</v>
      </c>
      <c r="E36" s="50"/>
      <c r="F36" s="62"/>
      <c r="G36" s="62"/>
      <c r="H36" s="57"/>
    </row>
    <row r="37" spans="1:8" ht="14.25">
      <c r="A37" s="60"/>
      <c r="B37" s="60" t="s">
        <v>151</v>
      </c>
      <c r="C37" s="61"/>
      <c r="D37" s="50">
        <v>300</v>
      </c>
      <c r="E37" s="50"/>
      <c r="F37" s="62"/>
      <c r="G37" s="62"/>
      <c r="H37" s="57"/>
    </row>
    <row r="38" spans="1:8" ht="14.25">
      <c r="A38" s="60"/>
      <c r="B38" s="60" t="s">
        <v>150</v>
      </c>
      <c r="C38" s="61"/>
      <c r="D38" s="50"/>
      <c r="E38" s="50"/>
      <c r="F38" s="62"/>
      <c r="G38" s="62"/>
      <c r="H38" s="57"/>
    </row>
    <row r="39" spans="1:8" ht="14.25">
      <c r="A39" s="60"/>
      <c r="B39" s="60" t="s">
        <v>153</v>
      </c>
      <c r="C39" s="61"/>
      <c r="D39" s="50"/>
      <c r="E39" s="50"/>
      <c r="F39" s="62"/>
      <c r="G39" s="62"/>
      <c r="H39" s="57"/>
    </row>
    <row r="40" spans="1:8" ht="14.25">
      <c r="A40" s="60"/>
      <c r="B40" s="60"/>
      <c r="C40" s="61"/>
      <c r="D40" s="61"/>
      <c r="E40" s="50"/>
      <c r="F40" s="66"/>
      <c r="G40" s="62"/>
      <c r="H40" s="57"/>
    </row>
    <row r="41" spans="1:8" ht="15.75" customHeight="1">
      <c r="A41" s="60"/>
      <c r="B41" s="89" t="s">
        <v>172</v>
      </c>
      <c r="C41" s="67">
        <f>SUM(C36:C40)</f>
        <v>-46464</v>
      </c>
      <c r="D41" s="67">
        <f>SUM(D36:D40)</f>
        <v>-146344</v>
      </c>
      <c r="E41" s="50"/>
      <c r="F41" s="66"/>
      <c r="G41" s="62"/>
      <c r="H41" s="57"/>
    </row>
    <row r="42" spans="3:8" ht="14.25">
      <c r="C42" s="66"/>
      <c r="D42" s="66"/>
      <c r="E42" s="50"/>
      <c r="F42" s="66"/>
      <c r="G42" s="62"/>
      <c r="H42" s="57"/>
    </row>
    <row r="43" spans="3:8" ht="14.25">
      <c r="C43" s="61"/>
      <c r="D43" s="61"/>
      <c r="E43" s="50"/>
      <c r="F43" s="66"/>
      <c r="G43" s="62"/>
      <c r="H43" s="57"/>
    </row>
    <row r="44" spans="2:8" ht="15">
      <c r="B44" s="54" t="s">
        <v>152</v>
      </c>
      <c r="C44" s="61"/>
      <c r="D44" s="61"/>
      <c r="E44" s="50"/>
      <c r="F44" s="66"/>
      <c r="G44" s="62"/>
      <c r="H44" s="57"/>
    </row>
    <row r="45" spans="2:8" ht="14.25">
      <c r="B45" s="91" t="s">
        <v>173</v>
      </c>
      <c r="C45" s="61">
        <v>-205088</v>
      </c>
      <c r="D45" s="61">
        <v>-150289</v>
      </c>
      <c r="E45" s="50"/>
      <c r="F45" s="62"/>
      <c r="G45" s="62"/>
      <c r="H45" s="57"/>
    </row>
    <row r="46" spans="2:8" ht="14.25">
      <c r="B46" s="91" t="s">
        <v>174</v>
      </c>
      <c r="C46" s="61"/>
      <c r="D46" s="61"/>
      <c r="E46" s="50"/>
      <c r="F46" s="62"/>
      <c r="G46" s="62"/>
      <c r="H46" s="57"/>
    </row>
    <row r="47" spans="2:8" ht="14.25">
      <c r="B47" s="91" t="s">
        <v>175</v>
      </c>
      <c r="C47" s="61"/>
      <c r="D47" s="61"/>
      <c r="E47" s="50"/>
      <c r="F47" s="62"/>
      <c r="G47" s="62"/>
      <c r="H47" s="57"/>
    </row>
    <row r="48" spans="2:8" ht="14.25">
      <c r="B48" s="91" t="s">
        <v>176</v>
      </c>
      <c r="C48" s="61">
        <v>207215</v>
      </c>
      <c r="D48" s="61">
        <v>2975663</v>
      </c>
      <c r="E48" s="50"/>
      <c r="F48" s="62"/>
      <c r="G48" s="62"/>
      <c r="H48" s="57"/>
    </row>
    <row r="49" spans="2:8" ht="14.25">
      <c r="B49" s="92" t="s">
        <v>177</v>
      </c>
      <c r="C49" s="61">
        <v>3549361</v>
      </c>
      <c r="D49" s="61">
        <v>-59595</v>
      </c>
      <c r="E49" s="50"/>
      <c r="F49" s="62"/>
      <c r="G49" s="62"/>
      <c r="H49" s="57"/>
    </row>
    <row r="50" spans="2:8" ht="14.25">
      <c r="B50" s="68"/>
      <c r="C50" s="61"/>
      <c r="D50" s="50"/>
      <c r="E50" s="50"/>
      <c r="F50" s="62"/>
      <c r="G50" s="62"/>
      <c r="H50" s="57"/>
    </row>
    <row r="51" spans="2:8" ht="15.75" customHeight="1">
      <c r="B51" s="90" t="s">
        <v>154</v>
      </c>
      <c r="C51" s="67">
        <f>SUM(C45:C50)</f>
        <v>3551488</v>
      </c>
      <c r="D51" s="67">
        <f>SUM(D45:D50)</f>
        <v>2765779</v>
      </c>
      <c r="E51" s="50"/>
      <c r="F51" s="66"/>
      <c r="G51" s="62"/>
      <c r="H51" s="57"/>
    </row>
    <row r="52" spans="3:8" ht="14.25">
      <c r="C52" s="61"/>
      <c r="D52" s="61"/>
      <c r="E52" s="50"/>
      <c r="F52" s="66"/>
      <c r="G52" s="62"/>
      <c r="H52" s="57"/>
    </row>
    <row r="53" spans="2:8" ht="14.25">
      <c r="B53" s="44" t="s">
        <v>21</v>
      </c>
      <c r="C53" s="61">
        <f>+C33+C41+C51</f>
        <v>-2938752</v>
      </c>
      <c r="D53" s="61">
        <f>+D33+D41+D51</f>
        <v>3701801</v>
      </c>
      <c r="E53" s="50"/>
      <c r="F53" s="66"/>
      <c r="G53" s="62"/>
      <c r="H53" s="57"/>
    </row>
    <row r="54" spans="3:8" ht="14.25">
      <c r="C54" s="61"/>
      <c r="D54" s="50"/>
      <c r="E54" s="50"/>
      <c r="F54" s="66"/>
      <c r="G54" s="62"/>
      <c r="H54" s="57"/>
    </row>
    <row r="55" spans="2:8" ht="14.25">
      <c r="B55" s="44" t="s">
        <v>155</v>
      </c>
      <c r="C55" s="61">
        <v>21678501</v>
      </c>
      <c r="D55" s="61">
        <v>19235561</v>
      </c>
      <c r="E55" s="50"/>
      <c r="F55" s="62"/>
      <c r="G55" s="62"/>
      <c r="H55" s="57"/>
    </row>
    <row r="56" spans="3:8" ht="14.25">
      <c r="C56" s="66"/>
      <c r="D56" s="66"/>
      <c r="E56" s="50"/>
      <c r="F56" s="62"/>
      <c r="G56" s="62"/>
      <c r="H56" s="57"/>
    </row>
    <row r="57" spans="2:8" ht="15.75" customHeight="1" thickBot="1">
      <c r="B57" s="44" t="s">
        <v>28</v>
      </c>
      <c r="C57" s="69">
        <f>SUM(C53:C56)</f>
        <v>18739749</v>
      </c>
      <c r="D57" s="69">
        <f>SUM(D53:D56)</f>
        <v>22937362</v>
      </c>
      <c r="E57" s="50"/>
      <c r="F57" s="66"/>
      <c r="G57" s="62"/>
      <c r="H57" s="57"/>
    </row>
    <row r="58" spans="3:8" ht="15" thickTop="1">
      <c r="C58" s="61"/>
      <c r="D58" s="61"/>
      <c r="E58" s="50"/>
      <c r="F58" s="66"/>
      <c r="G58" s="62"/>
      <c r="H58" s="57"/>
    </row>
    <row r="59" spans="3:8" ht="14.25">
      <c r="C59" s="61"/>
      <c r="D59" s="61"/>
      <c r="E59" s="50"/>
      <c r="F59" s="66"/>
      <c r="G59" s="62"/>
      <c r="H59" s="57"/>
    </row>
    <row r="60" spans="2:8" ht="14.25">
      <c r="B60" s="43" t="s">
        <v>22</v>
      </c>
      <c r="C60" s="61"/>
      <c r="D60" s="61"/>
      <c r="E60" s="50"/>
      <c r="F60" s="66"/>
      <c r="G60" s="62"/>
      <c r="H60" s="57"/>
    </row>
    <row r="61" spans="2:8" ht="14.25">
      <c r="B61" s="43" t="s">
        <v>27</v>
      </c>
      <c r="C61" s="61"/>
      <c r="D61" s="61"/>
      <c r="E61" s="50"/>
      <c r="F61" s="62"/>
      <c r="G61" s="62"/>
      <c r="H61" s="57"/>
    </row>
    <row r="62" spans="2:8" ht="14.25">
      <c r="B62" s="43" t="s">
        <v>23</v>
      </c>
      <c r="C62" s="43"/>
      <c r="D62" s="43"/>
      <c r="E62" s="50"/>
      <c r="F62" s="62"/>
      <c r="G62" s="62"/>
      <c r="H62" s="57"/>
    </row>
    <row r="63" spans="2:8" ht="14.25">
      <c r="B63" s="43"/>
      <c r="C63" s="93" t="s">
        <v>183</v>
      </c>
      <c r="D63" s="93" t="s">
        <v>62</v>
      </c>
      <c r="E63" s="50"/>
      <c r="F63" s="57"/>
      <c r="G63" s="62"/>
      <c r="H63" s="57"/>
    </row>
    <row r="64" spans="2:8" ht="16.5">
      <c r="B64" s="43"/>
      <c r="C64" s="94" t="s">
        <v>8</v>
      </c>
      <c r="D64" s="94" t="s">
        <v>8</v>
      </c>
      <c r="E64" s="50"/>
      <c r="F64" s="71"/>
      <c r="G64" s="62"/>
      <c r="H64" s="57"/>
    </row>
    <row r="65" spans="1:8" ht="16.5">
      <c r="A65" s="53"/>
      <c r="B65" s="70"/>
      <c r="C65" s="43"/>
      <c r="D65" s="43"/>
      <c r="E65" s="50"/>
      <c r="F65" s="72"/>
      <c r="G65" s="62"/>
      <c r="H65" s="57"/>
    </row>
    <row r="66" spans="2:8" ht="14.25">
      <c r="B66" s="43" t="s">
        <v>25</v>
      </c>
      <c r="C66" s="61">
        <v>0</v>
      </c>
      <c r="D66" s="61">
        <v>0</v>
      </c>
      <c r="E66" s="50"/>
      <c r="F66" s="57"/>
      <c r="G66" s="62"/>
      <c r="H66" s="57"/>
    </row>
    <row r="67" spans="2:8" ht="14.25">
      <c r="B67" s="43" t="s">
        <v>2</v>
      </c>
      <c r="C67" s="61">
        <v>11164869</v>
      </c>
      <c r="D67" s="61">
        <v>11202974</v>
      </c>
      <c r="E67" s="50"/>
      <c r="F67" s="62"/>
      <c r="G67" s="62"/>
      <c r="H67" s="57"/>
    </row>
    <row r="68" spans="2:8" ht="14.25">
      <c r="B68" s="43" t="s">
        <v>24</v>
      </c>
      <c r="C68" s="61">
        <v>7574880</v>
      </c>
      <c r="D68" s="61">
        <v>11734388</v>
      </c>
      <c r="E68" s="50"/>
      <c r="F68" s="62"/>
      <c r="G68" s="62"/>
      <c r="H68" s="57"/>
    </row>
    <row r="69" spans="2:8" ht="15.75" customHeight="1" thickBot="1">
      <c r="B69" s="43" t="s">
        <v>26</v>
      </c>
      <c r="C69" s="95">
        <f>SUM(C66:C68)</f>
        <v>18739749</v>
      </c>
      <c r="D69" s="95">
        <f>SUM(D66:D68)</f>
        <v>22937362</v>
      </c>
      <c r="E69" s="50"/>
      <c r="F69" s="62"/>
      <c r="G69" s="62"/>
      <c r="H69" s="57"/>
    </row>
    <row r="70" spans="2:8" ht="15" thickTop="1">
      <c r="B70" s="43"/>
      <c r="C70" s="70">
        <f>+C57-C69</f>
        <v>0</v>
      </c>
      <c r="D70" s="70">
        <f>+D57-D69</f>
        <v>0</v>
      </c>
      <c r="E70" s="50"/>
      <c r="F70" s="62"/>
      <c r="G70" s="62"/>
      <c r="H70" s="57"/>
    </row>
    <row r="71" spans="1:8" ht="14.25">
      <c r="A71" s="50"/>
      <c r="B71" s="61" t="s">
        <v>156</v>
      </c>
      <c r="C71" s="43"/>
      <c r="D71" s="43"/>
      <c r="E71" s="50"/>
      <c r="F71" s="55"/>
      <c r="G71" s="62"/>
      <c r="H71" s="57"/>
    </row>
    <row r="72" spans="1:8" ht="14.25">
      <c r="A72" s="50"/>
      <c r="B72" s="50" t="s">
        <v>157</v>
      </c>
      <c r="C72" s="61"/>
      <c r="D72" s="50"/>
      <c r="E72" s="50"/>
      <c r="F72" s="55"/>
      <c r="G72" s="62"/>
      <c r="H72" s="57"/>
    </row>
    <row r="73" spans="3:8" ht="14.25">
      <c r="C73" s="43"/>
      <c r="E73" s="50"/>
      <c r="F73" s="57"/>
      <c r="G73" s="62"/>
      <c r="H73" s="57"/>
    </row>
    <row r="74" spans="3:8" ht="14.25">
      <c r="C74" s="43"/>
      <c r="E74" s="50"/>
      <c r="F74" s="62"/>
      <c r="G74" s="62"/>
      <c r="H74" s="57"/>
    </row>
    <row r="75" spans="3:8" ht="14.25">
      <c r="C75" s="43"/>
      <c r="E75" s="50"/>
      <c r="F75" s="57"/>
      <c r="G75" s="62"/>
      <c r="H75" s="57"/>
    </row>
    <row r="76" spans="3:8" ht="14.25">
      <c r="C76" s="43"/>
      <c r="E76" s="50"/>
      <c r="F76" s="62"/>
      <c r="G76" s="62"/>
      <c r="H76" s="57"/>
    </row>
    <row r="77" spans="3:8" ht="14.25">
      <c r="C77" s="43"/>
      <c r="E77" s="50"/>
      <c r="F77" s="62"/>
      <c r="G77" s="62"/>
      <c r="H77" s="57"/>
    </row>
    <row r="78" spans="3:8" ht="14.25">
      <c r="C78" s="43"/>
      <c r="E78" s="50"/>
      <c r="F78" s="62"/>
      <c r="G78" s="62"/>
      <c r="H78" s="57"/>
    </row>
    <row r="79" spans="3:8" ht="14.25">
      <c r="C79" s="43"/>
      <c r="E79" s="50"/>
      <c r="F79" s="62"/>
      <c r="G79" s="50"/>
      <c r="H79" s="57"/>
    </row>
    <row r="80" spans="3:7" ht="14.25">
      <c r="C80" s="43"/>
      <c r="E80" s="50"/>
      <c r="F80" s="62"/>
      <c r="G80" s="50"/>
    </row>
    <row r="81" spans="3:7" ht="14.25">
      <c r="C81" s="43"/>
      <c r="E81" s="50"/>
      <c r="F81" s="62"/>
      <c r="G81" s="50"/>
    </row>
    <row r="82" spans="3:7" ht="14.25">
      <c r="C82" s="43"/>
      <c r="E82" s="50"/>
      <c r="F82" s="62"/>
      <c r="G82" s="50"/>
    </row>
    <row r="83" spans="3:7" ht="14.25">
      <c r="C83" s="43"/>
      <c r="E83" s="50"/>
      <c r="F83" s="62"/>
      <c r="G83" s="50"/>
    </row>
    <row r="84" spans="3:7" ht="14.25">
      <c r="C84" s="43"/>
      <c r="E84" s="50"/>
      <c r="F84" s="62"/>
      <c r="G84" s="50"/>
    </row>
    <row r="85" spans="3:7" ht="14.25">
      <c r="C85" s="43"/>
      <c r="E85" s="50"/>
      <c r="F85" s="62"/>
      <c r="G85" s="50"/>
    </row>
    <row r="86" spans="3:7" ht="14.25">
      <c r="C86" s="43"/>
      <c r="E86" s="50"/>
      <c r="F86" s="62"/>
      <c r="G86" s="50"/>
    </row>
    <row r="87" spans="3:7" ht="14.25">
      <c r="C87" s="43"/>
      <c r="E87" s="50"/>
      <c r="F87" s="62"/>
      <c r="G87" s="50"/>
    </row>
    <row r="88" spans="3:6" ht="14.25">
      <c r="C88" s="43"/>
      <c r="E88" s="50"/>
      <c r="F88" s="62"/>
    </row>
    <row r="89" spans="3:7" ht="14.25">
      <c r="C89" s="43"/>
      <c r="E89" s="62"/>
      <c r="F89" s="62"/>
      <c r="G89" s="50"/>
    </row>
    <row r="90" spans="3:7" ht="14.25">
      <c r="C90" s="43"/>
      <c r="E90" s="57"/>
      <c r="F90" s="62"/>
      <c r="G90" s="50"/>
    </row>
    <row r="91" spans="3:7" ht="14.25">
      <c r="C91" s="43"/>
      <c r="E91" s="57"/>
      <c r="F91" s="62"/>
      <c r="G91" s="50"/>
    </row>
    <row r="92" spans="3:7" ht="14.25">
      <c r="C92" s="43"/>
      <c r="E92" s="57"/>
      <c r="F92" s="62"/>
      <c r="G92" s="50"/>
    </row>
    <row r="93" spans="3:7" ht="14.25">
      <c r="C93" s="43"/>
      <c r="E93" s="57"/>
      <c r="F93" s="62"/>
      <c r="G93" s="50"/>
    </row>
    <row r="94" spans="3:7" ht="14.25">
      <c r="C94" s="43"/>
      <c r="E94" s="57"/>
      <c r="F94" s="62"/>
      <c r="G94" s="50"/>
    </row>
    <row r="95" spans="3:7" ht="14.25">
      <c r="C95" s="43"/>
      <c r="E95" s="57"/>
      <c r="F95" s="62"/>
      <c r="G95" s="50"/>
    </row>
    <row r="96" spans="3:6" ht="14.25">
      <c r="C96" s="43"/>
      <c r="E96" s="57"/>
      <c r="F96" s="62"/>
    </row>
    <row r="97" spans="3:6" ht="14.25">
      <c r="C97" s="43"/>
      <c r="E97" s="57"/>
      <c r="F97" s="62"/>
    </row>
    <row r="98" spans="3:6" ht="14.25">
      <c r="C98" s="43"/>
      <c r="F98" s="62"/>
    </row>
    <row r="99" spans="3:6" ht="14.25">
      <c r="C99" s="43"/>
      <c r="F99" s="57"/>
    </row>
    <row r="100" spans="3:6" ht="14.25">
      <c r="C100" s="43"/>
      <c r="F100" s="57"/>
    </row>
    <row r="101" spans="3:6" ht="14.25">
      <c r="C101" s="43"/>
      <c r="F101" s="57"/>
    </row>
    <row r="102" spans="3:6" ht="14.25">
      <c r="C102" s="43"/>
      <c r="F102" s="57"/>
    </row>
    <row r="103" spans="3:6" ht="14.25">
      <c r="C103" s="43"/>
      <c r="F103" s="57"/>
    </row>
    <row r="104" ht="14.25">
      <c r="F104" s="57"/>
    </row>
    <row r="105" ht="14.25">
      <c r="F105" s="57"/>
    </row>
    <row r="106" ht="14.25">
      <c r="F106" s="57"/>
    </row>
    <row r="107" ht="14.25">
      <c r="F107" s="57"/>
    </row>
    <row r="108" ht="14.25">
      <c r="F108" s="57"/>
    </row>
    <row r="109" ht="14.25">
      <c r="F109" s="57"/>
    </row>
    <row r="110" ht="14.25">
      <c r="F110" s="57"/>
    </row>
    <row r="111" ht="14.25">
      <c r="F111" s="57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2010-05-24T01:12:00Z</cp:lastPrinted>
  <dcterms:created xsi:type="dcterms:W3CDTF">1997-07-14T11:38:51Z</dcterms:created>
  <dcterms:modified xsi:type="dcterms:W3CDTF">2010-05-19T02:03:46Z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